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jižničar\Desktop\"/>
    </mc:Choice>
  </mc:AlternateContent>
  <bookViews>
    <workbookView showHorizontalScroll="0" showVerticalScroll="0" showSheetTabs="0" xWindow="0" yWindow="0" windowWidth="20490" windowHeight="8340"/>
  </bookViews>
  <sheets>
    <sheet name="OPĆI DIO" sheetId="1" r:id="rId1"/>
    <sheet name="PLAN PRIHODA" sheetId="2" r:id="rId2"/>
    <sheet name="PLAN RASHODA I IZDATAKA-oš" sheetId="3" r:id="rId3"/>
    <sheet name="OBRAZLOŽENJE" sheetId="4" r:id="rId4"/>
  </sheets>
  <definedNames>
    <definedName name="_xlnm._FilterDatabase" localSheetId="2" hidden="1">'PLAN RASHODA I IZDATAKA-oš'!#REF!</definedName>
    <definedName name="_xlnm.Print_Titles" localSheetId="1">'PLAN PRIHODA'!$1:$1</definedName>
    <definedName name="_xlnm.Print_Titles" localSheetId="2">'PLAN RASHODA I IZDATAKA-oš'!$5:$6</definedName>
    <definedName name="_xlnm.Print_Area" localSheetId="0">'OPĆI DIO'!$A$1:$H$23</definedName>
    <definedName name="_xlnm.Print_Area" localSheetId="1">'PLAN PRIHODA'!$A$1:$H$43</definedName>
  </definedNames>
  <calcPr calcId="152511"/>
</workbook>
</file>

<file path=xl/calcChain.xml><?xml version="1.0" encoding="utf-8"?>
<calcChain xmlns="http://schemas.openxmlformats.org/spreadsheetml/2006/main">
  <c r="D46" i="3" l="1"/>
  <c r="D80" i="3"/>
  <c r="C9" i="3" l="1"/>
  <c r="C37" i="3" l="1"/>
  <c r="C39" i="3"/>
  <c r="D70" i="3"/>
  <c r="D17" i="3" l="1"/>
  <c r="C77" i="3" l="1"/>
  <c r="D73" i="3" l="1"/>
  <c r="C48" i="3" l="1"/>
  <c r="C47" i="3" s="1"/>
  <c r="D78" i="3" l="1"/>
  <c r="D77" i="3" s="1"/>
  <c r="C30" i="3" l="1"/>
  <c r="C8" i="3" s="1"/>
  <c r="D12" i="3"/>
  <c r="D28" i="3"/>
  <c r="D20" i="3"/>
  <c r="D50" i="3"/>
  <c r="D51" i="3"/>
  <c r="D52" i="3"/>
  <c r="D53" i="3"/>
  <c r="D49" i="3"/>
  <c r="F48" i="3"/>
  <c r="D48" i="3" l="1"/>
  <c r="C7" i="3"/>
  <c r="G78" i="3"/>
  <c r="G77" i="3" s="1"/>
  <c r="F78" i="3"/>
  <c r="F77" i="3" s="1"/>
  <c r="E78" i="3"/>
  <c r="E77" i="3" s="1"/>
  <c r="D24" i="3" l="1"/>
  <c r="D25" i="3"/>
  <c r="D26" i="3"/>
  <c r="D27" i="3"/>
  <c r="D29" i="3"/>
  <c r="D11" i="3"/>
  <c r="D13" i="3"/>
  <c r="D15" i="3"/>
  <c r="D16" i="3"/>
  <c r="D19" i="3"/>
  <c r="D21" i="3"/>
  <c r="D23" i="3"/>
  <c r="D10" i="3"/>
  <c r="F59" i="3"/>
  <c r="F58" i="3" s="1"/>
  <c r="F57" i="3" s="1"/>
  <c r="D32" i="3"/>
  <c r="D31" i="3"/>
  <c r="C69" i="3"/>
  <c r="C68" i="3" s="1"/>
  <c r="C63" i="3"/>
  <c r="C55" i="3"/>
  <c r="C54" i="3" s="1"/>
  <c r="D47" i="3"/>
  <c r="D55" i="3"/>
  <c r="D54" i="3" s="1"/>
  <c r="D75" i="3"/>
  <c r="E75" i="3"/>
  <c r="F75" i="3"/>
  <c r="G75" i="3"/>
  <c r="D72" i="3"/>
  <c r="D71" i="3" s="1"/>
  <c r="E72" i="3"/>
  <c r="E71" i="3" s="1"/>
  <c r="F72" i="3"/>
  <c r="F71" i="3" s="1"/>
  <c r="G72" i="3"/>
  <c r="G71" i="3" s="1"/>
  <c r="D69" i="3"/>
  <c r="D68" i="3" s="1"/>
  <c r="E69" i="3"/>
  <c r="E68" i="3" s="1"/>
  <c r="F69" i="3"/>
  <c r="F68" i="3" s="1"/>
  <c r="G69" i="3"/>
  <c r="G68" i="3" s="1"/>
  <c r="D66" i="3"/>
  <c r="D65" i="3" s="1"/>
  <c r="E66" i="3"/>
  <c r="E65" i="3" s="1"/>
  <c r="E46" i="3" s="1"/>
  <c r="F66" i="3"/>
  <c r="F65" i="3" s="1"/>
  <c r="G66" i="3"/>
  <c r="G65" i="3" s="1"/>
  <c r="D63" i="3"/>
  <c r="E63" i="3"/>
  <c r="F63" i="3"/>
  <c r="G63" i="3"/>
  <c r="D61" i="3"/>
  <c r="D60" i="3" s="1"/>
  <c r="E61" i="3"/>
  <c r="E60" i="3" s="1"/>
  <c r="F61" i="3"/>
  <c r="F60" i="3" s="1"/>
  <c r="G61" i="3"/>
  <c r="G60" i="3" s="1"/>
  <c r="D58" i="3"/>
  <c r="D57" i="3" s="1"/>
  <c r="E58" i="3"/>
  <c r="E57" i="3" s="1"/>
  <c r="G58" i="3"/>
  <c r="G57" i="3" s="1"/>
  <c r="E55" i="3"/>
  <c r="E54" i="3" s="1"/>
  <c r="F55" i="3"/>
  <c r="F54" i="3" s="1"/>
  <c r="G55" i="3"/>
  <c r="G54" i="3" s="1"/>
  <c r="E48" i="3"/>
  <c r="E47" i="3" s="1"/>
  <c r="G48" i="3"/>
  <c r="G47" i="3" s="1"/>
  <c r="E30" i="3"/>
  <c r="F30" i="3"/>
  <c r="G30" i="3"/>
  <c r="E9" i="3"/>
  <c r="F9" i="3"/>
  <c r="G9" i="3"/>
  <c r="C58" i="3"/>
  <c r="C57" i="3" s="1"/>
  <c r="C61" i="3"/>
  <c r="C60" i="3" s="1"/>
  <c r="C72" i="3"/>
  <c r="C71" i="3" s="1"/>
  <c r="C75" i="3"/>
  <c r="G12" i="1"/>
  <c r="G22" i="1" s="1"/>
  <c r="H12" i="1"/>
  <c r="H22" i="1" s="1"/>
  <c r="F12" i="1"/>
  <c r="F22" i="1"/>
  <c r="F42" i="2"/>
  <c r="F28" i="2"/>
  <c r="B14" i="2"/>
  <c r="B28" i="2" s="1"/>
  <c r="B42" i="2" s="1"/>
  <c r="C14" i="2"/>
  <c r="C28" i="2" s="1"/>
  <c r="D14" i="2"/>
  <c r="D28" i="2" s="1"/>
  <c r="F14" i="2"/>
  <c r="E80" i="3" l="1"/>
  <c r="F8" i="3"/>
  <c r="F7" i="3" s="1"/>
  <c r="E8" i="3"/>
  <c r="E7" i="3" s="1"/>
  <c r="G8" i="3"/>
  <c r="G7" i="3" s="1"/>
  <c r="D30" i="3"/>
  <c r="B15" i="2"/>
  <c r="F47" i="3"/>
  <c r="F46" i="3" s="1"/>
  <c r="F80" i="3" s="1"/>
  <c r="D9" i="3"/>
  <c r="G46" i="3"/>
  <c r="D19" i="2"/>
  <c r="D42" i="2"/>
  <c r="D33" i="2" s="1"/>
  <c r="C20" i="2"/>
  <c r="C42" i="2"/>
  <c r="C34" i="2" s="1"/>
  <c r="B35" i="2"/>
  <c r="B29" i="2"/>
  <c r="B21" i="2"/>
  <c r="C66" i="3"/>
  <c r="C65" i="3" s="1"/>
  <c r="C46" i="3" s="1"/>
  <c r="C80" i="3" s="1"/>
  <c r="D8" i="3" l="1"/>
  <c r="D7" i="3"/>
  <c r="B43" i="2"/>
</calcChain>
</file>

<file path=xl/sharedStrings.xml><?xml version="1.0" encoding="utf-8"?>
<sst xmlns="http://schemas.openxmlformats.org/spreadsheetml/2006/main" count="191" uniqueCount="148">
  <si>
    <t>PRIHODI POSLOVANJA</t>
  </si>
  <si>
    <t>PRIHODI OD NEFINANCIJSKE IMOVINE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</si>
  <si>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</si>
  <si>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</si>
  <si>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</si>
  <si>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</si>
  <si>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</si>
  <si>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</si>
  <si>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</si>
  <si>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</si>
  <si>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</si>
  <si>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</si>
  <si>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</si>
  <si>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</si>
  <si>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</si>
  <si>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</si>
  <si>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</si>
  <si>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</si>
  <si>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</si>
  <si>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</si>
  <si>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</si>
  <si>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</si>
  <si>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2015.</t>
  </si>
  <si>
    <t>Ukupno prihodi i primici za 2015.</t>
  </si>
  <si>
    <t>2016.</t>
  </si>
  <si>
    <t>Ukupno prihodi i primici za 2016.</t>
  </si>
  <si>
    <t>Šifra</t>
  </si>
  <si>
    <t>Naziv</t>
  </si>
  <si>
    <t>Donacije</t>
  </si>
  <si>
    <t>Rashodi za zaposlene</t>
  </si>
  <si>
    <t>Ostali rashodi za zaposlene</t>
  </si>
  <si>
    <t>Materijalni rashodi</t>
  </si>
  <si>
    <t>Ostali nespomenuti rashodi poslovanja</t>
  </si>
  <si>
    <t>OPĆI DIO</t>
  </si>
  <si>
    <t>PRIHODI UKUPNO</t>
  </si>
  <si>
    <t>RASHODI UKUPNO</t>
  </si>
  <si>
    <t>Obrazac Obrazloženja financijskog plana</t>
  </si>
  <si>
    <t>1. NAZIV PROGRAMA</t>
  </si>
  <si>
    <t>2.  CILJEVI (što se programom želi postići)</t>
  </si>
  <si>
    <t>3. NAČIN OSTVARENJA CILJA (kako se nastoji realizirati program, tko je korisnik ili primatelj usluge)</t>
  </si>
  <si>
    <t>4. ZAKONSKE I DRUGE PODLOGE NA KOJIMA SE ZASNIVA PROGRAM</t>
  </si>
  <si>
    <t xml:space="preserve">5. POKAZATELJI REZULTATA NA KOJIMA SE ZASNIVAJU IZRAČUNI I OCJENE POTREBNIH SREDSTAVA </t>
  </si>
  <si>
    <t>6. RAZLOG ODSTUPANJA OD PROŠLOGODIŠNJIH PROJEKCIJA</t>
  </si>
  <si>
    <t xml:space="preserve">7. POKAZATELJI USPJEŠNOSTI: </t>
  </si>
  <si>
    <t>Program 1001. DECENTRALIZIRANA SREDSTVA ZA OSNOVNO ŠKOLSTVO</t>
  </si>
  <si>
    <t>3211</t>
  </si>
  <si>
    <t>Službena putovanja</t>
  </si>
  <si>
    <t>3213</t>
  </si>
  <si>
    <t>Stručno usavršavanje zaposlenika</t>
  </si>
  <si>
    <t>3221</t>
  </si>
  <si>
    <t>Uredski materijali i ostali materijalni rashodi</t>
  </si>
  <si>
    <t>3223</t>
  </si>
  <si>
    <t>Energija</t>
  </si>
  <si>
    <t>3224</t>
  </si>
  <si>
    <t>Materijal i dijelovi za tekuće investicijsko održavanje</t>
  </si>
  <si>
    <t>3225</t>
  </si>
  <si>
    <t>Sitni inventar i auto gume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</si>
  <si>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</si>
  <si>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</si>
  <si>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</si>
  <si>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</si>
  <si>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</si>
  <si>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</si>
  <si>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</si>
  <si>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</si>
  <si>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</si>
  <si>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</si>
  <si>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</si>
  <si>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</si>
  <si>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</si>
  <si>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</si>
  <si>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</si>
  <si>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</si>
  <si>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</si>
  <si>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</si>
  <si>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3292</t>
  </si>
  <si>
    <t>Premije osiguranja</t>
  </si>
  <si>
    <t>3293</t>
  </si>
  <si>
    <t>Reprezentacija</t>
  </si>
  <si>
    <t>3294</t>
  </si>
  <si>
    <t>Članarine</t>
  </si>
  <si>
    <t>3299</t>
  </si>
  <si>
    <t>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</si>
  <si>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</si>
  <si>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</si>
  <si>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</si>
  <si>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</si>
  <si>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</si>
  <si>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</si>
  <si>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Rashodi za nabavu proizvedene dugotrajne imovine</t>
  </si>
  <si>
    <t>Program 1002. POJAČANI STANDARD U OSNOVNOM ŠKOLSTVU</t>
  </si>
  <si>
    <t>Aktivnost A100001. PRODUŽENI BORAVAK</t>
  </si>
  <si>
    <t>3111</t>
  </si>
  <si>
    <t>Plaće za redovan rad</t>
  </si>
  <si>
    <t>3121</t>
  </si>
  <si>
    <t>3132</t>
  </si>
  <si>
    <t>Doprinos za obvezno zdravstveno osiguranje</t>
  </si>
  <si>
    <t>3133</t>
  </si>
  <si>
    <t>Doprinos za obvezno osiguranje u slučaju nezaposlenosti</t>
  </si>
  <si>
    <t>3212</t>
  </si>
  <si>
    <t>Naknade za prijevoz, za rad na terenu i odvojeni život</t>
  </si>
  <si>
    <t>Aktivnost A100004. SUFINANCIRANJE PREHRANE</t>
  </si>
  <si>
    <t>3222</t>
  </si>
  <si>
    <t>Materijal i sirovine</t>
  </si>
  <si>
    <t>Aktivnost A100006. NAKNADE ZA RAD ŠKOLSKIH ODBORA</t>
  </si>
  <si>
    <t>3291</t>
  </si>
  <si>
    <t>Naknade za rad predstavničkih i izvršnih tijela, povjerenstava i sl.</t>
  </si>
  <si>
    <t>Aktivnost A100007. OSTALE  IZVANNASTAVNE AKTIVNOSTI</t>
  </si>
  <si>
    <t>Aktivnost A100008. ŠKOLA U PRIRODI</t>
  </si>
  <si>
    <t>Aktivnost A100010. VIKENDOM U ŠPORTSKE DVORANE</t>
  </si>
  <si>
    <t>Aktivnost A100011. POMOĆNICI U NASTAVI</t>
  </si>
  <si>
    <t>Aktivnost A100002.NABAVA BESPLATNIH UDŽBENIKA</t>
  </si>
  <si>
    <t>37</t>
  </si>
  <si>
    <t>Naknade građanima i kućanstvima na temelju osiguranja i druge naknade</t>
  </si>
  <si>
    <t>Naknade građanima i kućanstvima u naravi</t>
  </si>
  <si>
    <t>Projekt K100005. ODRŽAVANJE I OPREMANJE OSNOVNIH ŠKOLA  ZA POBOLJŠANJE STANDARDA</t>
  </si>
  <si>
    <t>42</t>
  </si>
  <si>
    <t>Uredska oprema i namještaj</t>
  </si>
  <si>
    <t>Uređaji, strojevi i oprema za ostale namjene</t>
  </si>
  <si>
    <t>4241</t>
  </si>
  <si>
    <t xml:space="preserve">Knjige </t>
  </si>
  <si>
    <t>2017.</t>
  </si>
  <si>
    <r>
      <t>PRIJEDLOG FINANCIJSKOG PLANA (</t>
    </r>
    <r>
      <rPr>
        <b/>
        <i/>
        <sz val="10"/>
        <color indexed="8"/>
        <rFont val="Arial"/>
        <family val="2"/>
        <charset val="238"/>
      </rPr>
      <t>proračunski korisnik</t>
    </r>
    <r>
      <rPr>
        <b/>
        <sz val="14"/>
        <color indexed="8"/>
        <rFont val="Arial"/>
        <family val="2"/>
        <charset val="238"/>
      </rPr>
      <t>)  ZA 2015. I                                                                                                                                                PROJEKCIJA PLANA ZA  2016. I 2017. GODINU</t>
    </r>
  </si>
  <si>
    <t>Prijedlog plana 
za 2015.</t>
  </si>
  <si>
    <t>Projekcija plana
za 2016.</t>
  </si>
  <si>
    <t>Projekcija plana 
za 2017.</t>
  </si>
  <si>
    <t>Ukupno prihodi i primici za 2017.</t>
  </si>
  <si>
    <t>NAZIV KORISNIKA: Osnovna škola Petra Zrinskog</t>
  </si>
  <si>
    <t>SAŽETAK DJELOKRUGA: Osnovno obrazovanje</t>
  </si>
  <si>
    <t xml:space="preserve">Aktivnost A100001. PRODUŽENI BORAVAK
Aktivnost A100002.NABAVA BESPLATNIH UDŽBENIKA
Aktivnost A100004. SUFINANCIRANJE PREHRANE
Aktivnost A100008. ŠKOLA U PRIRODI
Aktivnost A100010. VIKENDOM U ŠPORTSKE DVORANE
Aktivnost A100011. POMOĆNICI U NASTAVI
Projekt K100005. ODRŽAVANJE I OPREMANJE OSNOVNIH ŠKOLA  ZA POBOLJŠANJE STANDARDA
</t>
  </si>
  <si>
    <t>Osnovna škola Petra Zrinskog, Krajiška 9, Zagreb</t>
  </si>
  <si>
    <t>UKUPNO</t>
  </si>
  <si>
    <t>RASHODI ZA ZAPOSLENE NA TERET DRŽAVNE RIZNICE</t>
  </si>
  <si>
    <t>Troškovi sudskih postupaka</t>
  </si>
  <si>
    <t>100001. REDOVNA DJELATNOST OSNOVNIH ŠKOLA</t>
  </si>
  <si>
    <t>Prijedlog  financijskog plana za 2018. godinu</t>
  </si>
  <si>
    <t>Prijedlog financijskog plana za 2018.</t>
  </si>
  <si>
    <t>Program K100002.ODRŽAVANJE I OPREMANJE OSNOVNIH ŠKOLA</t>
  </si>
  <si>
    <t>RASHODI ZA NABAVU NEFINANCIJSKE IMOVINE</t>
  </si>
  <si>
    <t>RASHODI ZA NABAVU PROIZVEDENE DUGOTRAJNE IMOVINE</t>
  </si>
  <si>
    <t>GRAĐEVINSKI OBJEKTI</t>
  </si>
  <si>
    <t>Poslovni objekti</t>
  </si>
  <si>
    <t>POSTROJENJA I OPREMA</t>
  </si>
  <si>
    <t>Komunikacijska oprema</t>
  </si>
  <si>
    <t>Oprema za održavanje i zaštitu</t>
  </si>
  <si>
    <t>Sportska i glazbena oprema</t>
  </si>
  <si>
    <t>Ulaganje u računalne programe</t>
  </si>
  <si>
    <t xml:space="preserve">U Zagrebu, 20.12.2017.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</si>
</sst>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1"/>
      <name val="Arial"/>
      <family val="2"/>
      <charset val="238"/>
    </font>
    <font>
      <sz val="8"/>
      <name val="MS Sans Serif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Arial"/>
      <family val="2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9"/>
      <name val="Calibri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42" fillId="0" borderId="0"/>
    <xf numFmtId="0" fontId="14" fillId="4" borderId="1" applyNumberFormat="0" applyFont="0" applyAlignment="0" applyProtection="0"/>
    <xf numFmtId="0" fontId="44" fillId="0" borderId="0"/>
    <xf numFmtId="0" fontId="44" fillId="0" borderId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</cellStyleXfs>
  <cellXfs count="214">
    <xf numFmtId="0" fontId="0" fillId="0" borderId="0" xfId="0" applyNumberFormat="1" applyFill="1" applyBorder="1" applyAlignment="1" applyProtection="1"/>
    <xf numFmtId="0" fontId="18" fillId="0" borderId="0" xfId="0" applyFont="1"/>
    <xf numFmtId="1" fontId="18" fillId="0" borderId="10" xfId="0" applyNumberFormat="1" applyFont="1" applyBorder="1" applyAlignment="1">
      <alignment horizontal="left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1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vertical="center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5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1" fontId="18" fillId="0" borderId="18" xfId="0" applyNumberFormat="1" applyFont="1" applyBorder="1" applyAlignment="1">
      <alignment horizontal="left" wrapText="1"/>
    </xf>
    <xf numFmtId="3" fontId="18" fillId="0" borderId="19" xfId="0" applyNumberFormat="1" applyFont="1" applyBorder="1"/>
    <xf numFmtId="3" fontId="18" fillId="0" borderId="20" xfId="0" applyNumberFormat="1" applyFont="1" applyBorder="1"/>
    <xf numFmtId="3" fontId="18" fillId="0" borderId="21" xfId="0" applyNumberFormat="1" applyFont="1" applyBorder="1"/>
    <xf numFmtId="3" fontId="18" fillId="0" borderId="22" xfId="0" applyNumberFormat="1" applyFont="1" applyBorder="1"/>
    <xf numFmtId="1" fontId="18" fillId="0" borderId="18" xfId="0" applyNumberFormat="1" applyFont="1" applyBorder="1" applyAlignment="1">
      <alignment horizontal="right" wrapText="1"/>
    </xf>
    <xf numFmtId="1" fontId="18" fillId="0" borderId="18" xfId="0" applyNumberFormat="1" applyFont="1" applyBorder="1" applyAlignment="1">
      <alignment wrapText="1"/>
    </xf>
    <xf numFmtId="1" fontId="18" fillId="0" borderId="23" xfId="0" applyNumberFormat="1" applyFont="1" applyBorder="1" applyAlignment="1">
      <alignment wrapText="1"/>
    </xf>
    <xf numFmtId="3" fontId="18" fillId="0" borderId="24" xfId="0" applyNumberFormat="1" applyFont="1" applyBorder="1"/>
    <xf numFmtId="3" fontId="18" fillId="0" borderId="25" xfId="0" applyNumberFormat="1" applyFont="1" applyBorder="1"/>
    <xf numFmtId="3" fontId="18" fillId="0" borderId="26" xfId="0" applyNumberFormat="1" applyFont="1" applyBorder="1"/>
    <xf numFmtId="3" fontId="18" fillId="0" borderId="27" xfId="0" applyNumberFormat="1" applyFont="1" applyBorder="1"/>
    <xf numFmtId="1" fontId="19" fillId="0" borderId="28" xfId="0" applyNumberFormat="1" applyFont="1" applyBorder="1" applyAlignment="1">
      <alignment wrapText="1"/>
    </xf>
    <xf numFmtId="3" fontId="18" fillId="0" borderId="29" xfId="0" applyNumberFormat="1" applyFont="1" applyBorder="1"/>
    <xf numFmtId="3" fontId="18" fillId="0" borderId="28" xfId="0" applyNumberFormat="1" applyFont="1" applyBorder="1"/>
    <xf numFmtId="3" fontId="18" fillId="0" borderId="30" xfId="0" applyNumberFormat="1" applyFont="1" applyBorder="1"/>
    <xf numFmtId="3" fontId="18" fillId="0" borderId="31" xfId="0" applyNumberFormat="1" applyFont="1" applyBorder="1"/>
    <xf numFmtId="0" fontId="21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quotePrefix="1" applyFont="1" applyBorder="1" applyAlignment="1">
      <alignment horizontal="left" vertical="center"/>
    </xf>
    <xf numFmtId="0" fontId="24" fillId="0" borderId="0" xfId="0" quotePrefix="1" applyFont="1" applyBorder="1" applyAlignment="1">
      <alignment horizontal="center" vertical="center"/>
    </xf>
    <xf numFmtId="0" fontId="24" fillId="0" borderId="0" xfId="0" quotePrefix="1" applyFont="1" applyBorder="1" applyAlignment="1">
      <alignment horizontal="left" vertical="center"/>
    </xf>
    <xf numFmtId="0" fontId="26" fillId="0" borderId="0" xfId="0" quotePrefix="1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5" fillId="0" borderId="0" xfId="0" quotePrefix="1" applyFont="1" applyBorder="1" applyAlignment="1">
      <alignment horizontal="left" vertical="center" wrapText="1"/>
    </xf>
    <xf numFmtId="0" fontId="26" fillId="0" borderId="0" xfId="0" quotePrefix="1" applyFont="1" applyBorder="1" applyAlignment="1">
      <alignment horizontal="left" vertical="center" wrapText="1"/>
    </xf>
    <xf numFmtId="0" fontId="25" fillId="0" borderId="0" xfId="0" quotePrefix="1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quotePrefix="1" applyNumberFormat="1" applyFont="1" applyFill="1" applyBorder="1" applyAlignment="1" applyProtection="1">
      <alignment horizontal="center" vertical="center"/>
    </xf>
    <xf numFmtId="3" fontId="28" fillId="0" borderId="0" xfId="0" applyNumberFormat="1" applyFont="1" applyFill="1" applyBorder="1" applyAlignment="1" applyProtection="1"/>
    <xf numFmtId="0" fontId="25" fillId="0" borderId="32" xfId="0" quotePrefix="1" applyFont="1" applyBorder="1" applyAlignment="1">
      <alignment horizontal="left" vertical="center" wrapText="1"/>
    </xf>
    <xf numFmtId="0" fontId="25" fillId="0" borderId="32" xfId="0" quotePrefix="1" applyFont="1" applyBorder="1" applyAlignment="1">
      <alignment horizontal="center" vertical="center" wrapText="1"/>
    </xf>
    <xf numFmtId="0" fontId="22" fillId="0" borderId="32" xfId="0" quotePrefix="1" applyNumberFormat="1" applyFont="1" applyFill="1" applyBorder="1" applyAlignment="1" applyProtection="1">
      <alignment horizontal="left" vertical="center"/>
    </xf>
    <xf numFmtId="0" fontId="21" fillId="0" borderId="0" xfId="0" quotePrefix="1" applyNumberFormat="1" applyFont="1" applyFill="1" applyBorder="1" applyAlignment="1" applyProtection="1">
      <alignment horizontal="center" vertical="center"/>
    </xf>
    <xf numFmtId="3" fontId="21" fillId="0" borderId="0" xfId="0" quotePrefix="1" applyNumberFormat="1" applyFont="1" applyFill="1" applyBorder="1" applyAlignment="1" applyProtection="1">
      <alignment horizontal="left"/>
    </xf>
    <xf numFmtId="3" fontId="22" fillId="0" borderId="0" xfId="0" quotePrefix="1" applyNumberFormat="1" applyFont="1" applyFill="1" applyBorder="1" applyAlignment="1" applyProtection="1">
      <alignment horizontal="left"/>
    </xf>
    <xf numFmtId="3" fontId="21" fillId="0" borderId="0" xfId="0" applyNumberFormat="1" applyFont="1" applyFill="1" applyBorder="1" applyAlignment="1" applyProtection="1"/>
    <xf numFmtId="3" fontId="22" fillId="0" borderId="0" xfId="0" quotePrefix="1" applyNumberFormat="1" applyFont="1" applyFill="1" applyBorder="1" applyAlignment="1" applyProtection="1">
      <alignment horizontal="left" wrapText="1"/>
    </xf>
    <xf numFmtId="3" fontId="22" fillId="0" borderId="0" xfId="0" applyNumberFormat="1" applyFont="1" applyFill="1" applyBorder="1" applyAlignment="1" applyProtection="1"/>
    <xf numFmtId="0" fontId="29" fillId="0" borderId="0" xfId="0" quotePrefix="1" applyFont="1" applyBorder="1" applyAlignment="1">
      <alignment horizontal="left" vertical="center"/>
    </xf>
    <xf numFmtId="3" fontId="21" fillId="0" borderId="0" xfId="0" applyNumberFormat="1" applyFont="1" applyFill="1" applyBorder="1" applyAlignment="1" applyProtection="1">
      <alignment horizontal="left"/>
    </xf>
    <xf numFmtId="0" fontId="3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quotePrefix="1" applyNumberFormat="1" applyFont="1" applyFill="1" applyBorder="1" applyAlignment="1" applyProtection="1">
      <alignment horizontal="left"/>
    </xf>
    <xf numFmtId="0" fontId="31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horizontal="left" wrapText="1"/>
    </xf>
    <xf numFmtId="0" fontId="30" fillId="0" borderId="0" xfId="0" applyNumberFormat="1" applyFont="1" applyFill="1" applyBorder="1" applyAlignment="1" applyProtection="1">
      <alignment wrapText="1"/>
    </xf>
    <xf numFmtId="0" fontId="29" fillId="0" borderId="33" xfId="0" quotePrefix="1" applyFont="1" applyBorder="1" applyAlignment="1">
      <alignment horizontal="left" wrapText="1"/>
    </xf>
    <xf numFmtId="0" fontId="29" fillId="0" borderId="32" xfId="0" quotePrefix="1" applyFont="1" applyBorder="1" applyAlignment="1">
      <alignment horizontal="left" wrapText="1"/>
    </xf>
    <xf numFmtId="0" fontId="29" fillId="0" borderId="32" xfId="0" quotePrefix="1" applyFont="1" applyBorder="1" applyAlignment="1">
      <alignment horizontal="center" wrapText="1"/>
    </xf>
    <xf numFmtId="0" fontId="29" fillId="0" borderId="32" xfId="0" quotePrefix="1" applyNumberFormat="1" applyFont="1" applyFill="1" applyBorder="1" applyAlignment="1" applyProtection="1">
      <alignment horizontal="left"/>
    </xf>
    <xf numFmtId="0" fontId="22" fillId="0" borderId="34" xfId="0" applyNumberFormat="1" applyFont="1" applyFill="1" applyBorder="1" applyAlignment="1" applyProtection="1">
      <alignment horizontal="center" wrapText="1"/>
    </xf>
    <xf numFmtId="0" fontId="22" fillId="0" borderId="34" xfId="0" applyNumberFormat="1" applyFont="1" applyFill="1" applyBorder="1" applyAlignment="1" applyProtection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18" fillId="0" borderId="32" xfId="0" applyNumberFormat="1" applyFont="1" applyFill="1" applyBorder="1" applyAlignment="1" applyProtection="1"/>
    <xf numFmtId="3" fontId="29" fillId="0" borderId="34" xfId="0" applyNumberFormat="1" applyFont="1" applyBorder="1" applyAlignment="1">
      <alignment horizontal="right"/>
    </xf>
    <xf numFmtId="3" fontId="29" fillId="0" borderId="34" xfId="0" applyNumberFormat="1" applyFont="1" applyFill="1" applyBorder="1" applyAlignment="1" applyProtection="1">
      <alignment horizontal="right" wrapText="1"/>
    </xf>
    <xf numFmtId="0" fontId="31" fillId="0" borderId="32" xfId="0" applyNumberFormat="1" applyFont="1" applyFill="1" applyBorder="1" applyAlignment="1" applyProtection="1">
      <alignment wrapText="1"/>
    </xf>
    <xf numFmtId="3" fontId="29" fillId="0" borderId="33" xfId="0" applyNumberFormat="1" applyFont="1" applyBorder="1" applyAlignment="1">
      <alignment horizontal="right"/>
    </xf>
    <xf numFmtId="0" fontId="29" fillId="0" borderId="32" xfId="0" quotePrefix="1" applyFont="1" applyBorder="1" applyAlignment="1">
      <alignment horizontal="left"/>
    </xf>
    <xf numFmtId="0" fontId="29" fillId="0" borderId="32" xfId="0" applyNumberFormat="1" applyFont="1" applyFill="1" applyBorder="1" applyAlignment="1" applyProtection="1">
      <alignment wrapText="1"/>
    </xf>
    <xf numFmtId="0" fontId="31" fillId="0" borderId="32" xfId="0" applyNumberFormat="1" applyFont="1" applyFill="1" applyBorder="1" applyAlignment="1" applyProtection="1">
      <alignment horizontal="center" wrapText="1"/>
    </xf>
    <xf numFmtId="0" fontId="30" fillId="0" borderId="34" xfId="0" applyNumberFormat="1" applyFont="1" applyFill="1" applyBorder="1" applyAlignment="1" applyProtection="1"/>
    <xf numFmtId="0" fontId="23" fillId="0" borderId="0" xfId="0" quotePrefix="1" applyNumberFormat="1" applyFont="1" applyFill="1" applyBorder="1" applyAlignment="1" applyProtection="1">
      <alignment horizontal="left" wrapText="1"/>
    </xf>
    <xf numFmtId="0" fontId="21" fillId="0" borderId="0" xfId="0" applyNumberFormat="1" applyFont="1" applyFill="1" applyBorder="1" applyAlignment="1" applyProtection="1">
      <alignment horizontal="center"/>
    </xf>
    <xf numFmtId="1" fontId="19" fillId="18" borderId="10" xfId="0" applyNumberFormat="1" applyFont="1" applyFill="1" applyBorder="1" applyAlignment="1">
      <alignment horizontal="right" vertical="top" wrapText="1"/>
    </xf>
    <xf numFmtId="1" fontId="19" fillId="18" borderId="35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5" xfId="0" applyNumberFormat="1" applyFont="1" applyFill="1" applyBorder="1" applyAlignment="1">
      <alignment horizontal="left" wrapText="1"/>
    </xf>
    <xf numFmtId="0" fontId="22" fillId="0" borderId="0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left"/>
    </xf>
    <xf numFmtId="0" fontId="23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/>
    <xf numFmtId="0" fontId="37" fillId="0" borderId="0" xfId="0" applyNumberFormat="1" applyFont="1" applyFill="1" applyBorder="1" applyAlignment="1" applyProtection="1"/>
    <xf numFmtId="0" fontId="38" fillId="0" borderId="0" xfId="0" applyNumberFormat="1" applyFont="1" applyFill="1" applyBorder="1" applyAlignment="1" applyProtection="1">
      <alignment horizontal="justify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7" fillId="19" borderId="34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" fillId="0" borderId="34" xfId="0" applyNumberFormat="1" applyFont="1" applyBorder="1" applyAlignment="1">
      <alignment horizontal="center" vertical="center" wrapText="1"/>
    </xf>
    <xf numFmtId="3" fontId="1" fillId="0" borderId="34" xfId="0" quotePrefix="1" applyNumberFormat="1" applyFont="1" applyBorder="1" applyAlignment="1">
      <alignment horizontal="center" vertical="center" wrapText="1"/>
    </xf>
    <xf numFmtId="3" fontId="1" fillId="0" borderId="34" xfId="0" applyNumberFormat="1" applyFont="1" applyBorder="1" applyAlignment="1">
      <alignment horizontal="center" vertical="center" wrapText="1"/>
    </xf>
    <xf numFmtId="0" fontId="17" fillId="20" borderId="34" xfId="37" applyFont="1" applyFill="1" applyBorder="1" applyAlignment="1">
      <alignment horizontal="left" wrapText="1"/>
    </xf>
    <xf numFmtId="4" fontId="17" fillId="20" borderId="34" xfId="0" quotePrefix="1" applyNumberFormat="1" applyFont="1" applyFill="1" applyBorder="1" applyAlignment="1">
      <alignment horizontal="right" vertical="center" wrapText="1"/>
    </xf>
    <xf numFmtId="0" fontId="17" fillId="0" borderId="34" xfId="37" applyFont="1" applyFill="1" applyBorder="1" applyAlignment="1">
      <alignment horizontal="center"/>
    </xf>
    <xf numFmtId="0" fontId="17" fillId="0" borderId="34" xfId="37" applyFont="1" applyFill="1" applyBorder="1" applyAlignment="1">
      <alignment horizontal="left" wrapText="1"/>
    </xf>
    <xf numFmtId="4" fontId="17" fillId="0" borderId="34" xfId="0" quotePrefix="1" applyNumberFormat="1" applyFont="1" applyBorder="1" applyAlignment="1">
      <alignment horizontal="right" vertical="center" wrapText="1"/>
    </xf>
    <xf numFmtId="0" fontId="40" fillId="0" borderId="34" xfId="0" applyFont="1" applyFill="1" applyBorder="1" applyAlignment="1">
      <alignment horizontal="center"/>
    </xf>
    <xf numFmtId="0" fontId="40" fillId="0" borderId="34" xfId="0" applyFont="1" applyFill="1" applyBorder="1" applyAlignment="1">
      <alignment horizontal="left"/>
    </xf>
    <xf numFmtId="0" fontId="1" fillId="0" borderId="34" xfId="37" applyFont="1" applyBorder="1" applyAlignment="1">
      <alignment horizontal="center"/>
    </xf>
    <xf numFmtId="0" fontId="1" fillId="0" borderId="34" xfId="37" applyFont="1" applyBorder="1" applyAlignment="1">
      <alignment horizontal="left" wrapText="1"/>
    </xf>
    <xf numFmtId="0" fontId="43" fillId="0" borderId="34" xfId="39" applyFont="1" applyFill="1" applyBorder="1" applyAlignment="1">
      <alignment horizontal="left" wrapText="1"/>
    </xf>
    <xf numFmtId="0" fontId="17" fillId="20" borderId="34" xfId="37" applyFont="1" applyFill="1" applyBorder="1" applyAlignment="1"/>
    <xf numFmtId="0" fontId="17" fillId="19" borderId="34" xfId="37" applyFont="1" applyFill="1" applyBorder="1" applyAlignment="1">
      <alignment horizontal="center"/>
    </xf>
    <xf numFmtId="0" fontId="17" fillId="19" borderId="34" xfId="37" applyFont="1" applyFill="1" applyBorder="1" applyAlignment="1">
      <alignment horizontal="left" wrapText="1"/>
    </xf>
    <xf numFmtId="0" fontId="1" fillId="19" borderId="34" xfId="37" applyFont="1" applyFill="1" applyBorder="1" applyAlignment="1">
      <alignment horizontal="center"/>
    </xf>
    <xf numFmtId="0" fontId="1" fillId="19" borderId="34" xfId="37" applyFont="1" applyFill="1" applyBorder="1" applyAlignment="1">
      <alignment horizontal="left" wrapText="1"/>
    </xf>
    <xf numFmtId="0" fontId="43" fillId="0" borderId="34" xfId="39" applyFont="1" applyFill="1" applyBorder="1" applyAlignment="1">
      <alignment horizontal="center"/>
    </xf>
    <xf numFmtId="0" fontId="43" fillId="0" borderId="34" xfId="40" applyFont="1" applyFill="1" applyBorder="1" applyAlignment="1">
      <alignment horizontal="center" wrapText="1"/>
    </xf>
    <xf numFmtId="0" fontId="43" fillId="0" borderId="34" xfId="40" applyFont="1" applyFill="1" applyBorder="1" applyAlignment="1">
      <alignment horizontal="left" wrapText="1"/>
    </xf>
    <xf numFmtId="0" fontId="17" fillId="20" borderId="34" xfId="37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 wrapText="1"/>
    </xf>
    <xf numFmtId="3" fontId="1" fillId="0" borderId="0" xfId="0" quotePrefix="1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left"/>
    </xf>
    <xf numFmtId="0" fontId="41" fillId="0" borderId="0" xfId="0" applyFont="1" applyFill="1"/>
    <xf numFmtId="4" fontId="17" fillId="20" borderId="34" xfId="0" quotePrefix="1" applyNumberFormat="1" applyFont="1" applyFill="1" applyBorder="1" applyAlignment="1">
      <alignment vertical="center" wrapText="1"/>
    </xf>
    <xf numFmtId="4" fontId="17" fillId="0" borderId="34" xfId="0" quotePrefix="1" applyNumberFormat="1" applyFont="1" applyBorder="1" applyAlignment="1">
      <alignment vertical="center" wrapText="1"/>
    </xf>
    <xf numFmtId="3" fontId="1" fillId="0" borderId="34" xfId="0" quotePrefix="1" applyNumberFormat="1" applyFont="1" applyBorder="1" applyAlignment="1">
      <alignment vertical="center" wrapText="1"/>
    </xf>
    <xf numFmtId="3" fontId="1" fillId="0" borderId="34" xfId="0" applyNumberFormat="1" applyFont="1" applyBorder="1" applyAlignment="1">
      <alignment vertical="center" wrapText="1"/>
    </xf>
    <xf numFmtId="0" fontId="0" fillId="0" borderId="0" xfId="0" applyBorder="1"/>
    <xf numFmtId="3" fontId="0" fillId="0" borderId="0" xfId="0" applyNumberFormat="1" applyBorder="1"/>
    <xf numFmtId="0" fontId="1" fillId="0" borderId="34" xfId="37" applyFont="1" applyFill="1" applyBorder="1" applyAlignment="1">
      <alignment horizontal="left" wrapText="1"/>
    </xf>
    <xf numFmtId="0" fontId="41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3" fontId="48" fillId="0" borderId="34" xfId="0" quotePrefix="1" applyNumberFormat="1" applyFont="1" applyBorder="1" applyAlignment="1">
      <alignment vertical="center" wrapText="1"/>
    </xf>
    <xf numFmtId="4" fontId="49" fillId="20" borderId="34" xfId="0" quotePrefix="1" applyNumberFormat="1" applyFont="1" applyFill="1" applyBorder="1" applyAlignment="1">
      <alignment vertical="center" wrapText="1"/>
    </xf>
    <xf numFmtId="3" fontId="48" fillId="0" borderId="34" xfId="0" applyNumberFormat="1" applyFont="1" applyBorder="1" applyAlignment="1">
      <alignment vertical="center" wrapText="1"/>
    </xf>
    <xf numFmtId="3" fontId="1" fillId="0" borderId="34" xfId="0" applyNumberFormat="1" applyFont="1" applyBorder="1" applyAlignment="1">
      <alignment horizontal="right" vertical="center" wrapText="1"/>
    </xf>
    <xf numFmtId="0" fontId="49" fillId="19" borderId="34" xfId="0" applyNumberFormat="1" applyFont="1" applyFill="1" applyBorder="1" applyAlignment="1" applyProtection="1">
      <alignment horizontal="center" vertical="center" wrapText="1"/>
    </xf>
    <xf numFmtId="0" fontId="40" fillId="0" borderId="34" xfId="37" applyFont="1" applyFill="1" applyBorder="1" applyAlignment="1">
      <alignment horizontal="center"/>
    </xf>
    <xf numFmtId="0" fontId="17" fillId="0" borderId="34" xfId="37" applyFont="1" applyFill="1" applyBorder="1" applyAlignment="1">
      <alignment horizontal="left"/>
    </xf>
    <xf numFmtId="0" fontId="1" fillId="0" borderId="34" xfId="37" applyFont="1" applyBorder="1" applyAlignment="1">
      <alignment horizontal="left"/>
    </xf>
    <xf numFmtId="0" fontId="47" fillId="0" borderId="0" xfId="0" applyFont="1" applyBorder="1" applyAlignment="1">
      <alignment horizontal="center"/>
    </xf>
    <xf numFmtId="0" fontId="0" fillId="0" borderId="0" xfId="0" applyFont="1" applyBorder="1"/>
    <xf numFmtId="0" fontId="50" fillId="19" borderId="34" xfId="37" applyFont="1" applyFill="1" applyBorder="1" applyAlignment="1">
      <alignment horizontal="center"/>
    </xf>
    <xf numFmtId="0" fontId="49" fillId="19" borderId="34" xfId="37" applyFont="1" applyFill="1" applyBorder="1" applyAlignment="1">
      <alignment horizontal="left" wrapText="1"/>
    </xf>
    <xf numFmtId="4" fontId="49" fillId="0" borderId="34" xfId="0" quotePrefix="1" applyNumberFormat="1" applyFont="1" applyBorder="1" applyAlignment="1">
      <alignment vertical="center" wrapText="1"/>
    </xf>
    <xf numFmtId="4" fontId="49" fillId="0" borderId="34" xfId="0" quotePrefix="1" applyNumberFormat="1" applyFont="1" applyBorder="1" applyAlignment="1">
      <alignment horizontal="right" vertical="center" wrapText="1"/>
    </xf>
    <xf numFmtId="4" fontId="41" fillId="0" borderId="0" xfId="0" applyNumberFormat="1" applyFont="1" applyFill="1"/>
    <xf numFmtId="4" fontId="1" fillId="0" borderId="0" xfId="0" applyNumberFormat="1" applyFont="1" applyFill="1" applyAlignment="1">
      <alignment horizontal="center" vertical="center"/>
    </xf>
    <xf numFmtId="0" fontId="17" fillId="0" borderId="34" xfId="37" applyFont="1" applyBorder="1" applyAlignment="1">
      <alignment horizontal="left" wrapText="1"/>
    </xf>
    <xf numFmtId="3" fontId="17" fillId="0" borderId="34" xfId="0" quotePrefix="1" applyNumberFormat="1" applyFont="1" applyBorder="1" applyAlignment="1">
      <alignment vertical="center" wrapText="1"/>
    </xf>
    <xf numFmtId="3" fontId="17" fillId="0" borderId="34" xfId="0" applyNumberFormat="1" applyFont="1" applyBorder="1" applyAlignment="1">
      <alignment vertical="center" wrapText="1"/>
    </xf>
    <xf numFmtId="3" fontId="17" fillId="0" borderId="34" xfId="0" applyNumberFormat="1" applyFont="1" applyBorder="1" applyAlignment="1">
      <alignment horizontal="right" vertical="center" wrapText="1"/>
    </xf>
    <xf numFmtId="3" fontId="17" fillId="21" borderId="34" xfId="0" quotePrefix="1" applyNumberFormat="1" applyFont="1" applyFill="1" applyBorder="1" applyAlignment="1">
      <alignment vertical="center" wrapText="1"/>
    </xf>
    <xf numFmtId="3" fontId="17" fillId="21" borderId="34" xfId="0" applyNumberFormat="1" applyFont="1" applyFill="1" applyBorder="1" applyAlignment="1">
      <alignment vertical="center" wrapText="1"/>
    </xf>
    <xf numFmtId="3" fontId="17" fillId="21" borderId="34" xfId="0" applyNumberFormat="1" applyFont="1" applyFill="1" applyBorder="1" applyAlignment="1">
      <alignment horizontal="right" vertical="center" wrapText="1"/>
    </xf>
    <xf numFmtId="0" fontId="32" fillId="0" borderId="33" xfId="0" quotePrefix="1" applyNumberFormat="1" applyFont="1" applyFill="1" applyBorder="1" applyAlignment="1" applyProtection="1">
      <alignment horizontal="left" wrapText="1"/>
    </xf>
    <xf numFmtId="0" fontId="33" fillId="0" borderId="32" xfId="0" applyNumberFormat="1" applyFont="1" applyFill="1" applyBorder="1" applyAlignment="1" applyProtection="1">
      <alignment wrapText="1"/>
    </xf>
    <xf numFmtId="0" fontId="32" fillId="0" borderId="33" xfId="0" applyNumberFormat="1" applyFont="1" applyFill="1" applyBorder="1" applyAlignment="1" applyProtection="1">
      <alignment horizontal="left" wrapText="1"/>
    </xf>
    <xf numFmtId="0" fontId="18" fillId="0" borderId="32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1" fillId="0" borderId="0" xfId="0" applyNumberFormat="1" applyFont="1" applyFill="1" applyBorder="1" applyAlignment="1" applyProtection="1"/>
    <xf numFmtId="0" fontId="32" fillId="0" borderId="33" xfId="0" quotePrefix="1" applyFont="1" applyBorder="1" applyAlignment="1">
      <alignment horizontal="left"/>
    </xf>
    <xf numFmtId="0" fontId="18" fillId="0" borderId="32" xfId="0" applyNumberFormat="1" applyFont="1" applyFill="1" applyBorder="1" applyAlignment="1" applyProtection="1">
      <alignment wrapText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29" fillId="0" borderId="33" xfId="0" applyNumberFormat="1" applyFont="1" applyFill="1" applyBorder="1" applyAlignment="1" applyProtection="1">
      <alignment horizontal="left" wrapText="1"/>
    </xf>
    <xf numFmtId="0" fontId="31" fillId="0" borderId="32" xfId="0" applyNumberFormat="1" applyFont="1" applyFill="1" applyBorder="1" applyAlignment="1" applyProtection="1">
      <alignment wrapText="1"/>
    </xf>
    <xf numFmtId="0" fontId="21" fillId="0" borderId="32" xfId="0" applyNumberFormat="1" applyFont="1" applyFill="1" applyBorder="1" applyAlignment="1" applyProtection="1"/>
    <xf numFmtId="0" fontId="23" fillId="0" borderId="0" xfId="0" quotePrefix="1" applyNumberFormat="1" applyFont="1" applyFill="1" applyBorder="1" applyAlignment="1" applyProtection="1">
      <alignment horizontal="center" vertical="center" wrapText="1"/>
    </xf>
    <xf numFmtId="0" fontId="32" fillId="0" borderId="29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3" fillId="0" borderId="31" xfId="0" applyFont="1" applyFill="1" applyBorder="1" applyAlignment="1">
      <alignment horizontal="center" vertical="center"/>
    </xf>
    <xf numFmtId="0" fontId="23" fillId="0" borderId="36" xfId="0" quotePrefix="1" applyNumberFormat="1" applyFont="1" applyFill="1" applyBorder="1" applyAlignment="1" applyProtection="1">
      <alignment horizontal="left" wrapText="1"/>
    </xf>
    <xf numFmtId="0" fontId="30" fillId="0" borderId="36" xfId="0" applyNumberFormat="1" applyFont="1" applyFill="1" applyBorder="1" applyAlignment="1" applyProtection="1">
      <alignment wrapText="1"/>
    </xf>
    <xf numFmtId="3" fontId="19" fillId="0" borderId="29" xfId="0" applyNumberFormat="1" applyFont="1" applyBorder="1" applyAlignment="1">
      <alignment horizontal="center"/>
    </xf>
    <xf numFmtId="3" fontId="19" fillId="0" borderId="30" xfId="0" applyNumberFormat="1" applyFont="1" applyBorder="1" applyAlignment="1">
      <alignment horizontal="center"/>
    </xf>
    <xf numFmtId="3" fontId="19" fillId="0" borderId="31" xfId="0" applyNumberFormat="1" applyFont="1" applyBorder="1" applyAlignment="1">
      <alignment horizontal="center"/>
    </xf>
    <xf numFmtId="0" fontId="17" fillId="20" borderId="34" xfId="37" applyFont="1" applyFill="1" applyBorder="1" applyAlignment="1">
      <alignment horizontal="left" wrapText="1"/>
    </xf>
    <xf numFmtId="0" fontId="47" fillId="0" borderId="0" xfId="0" applyFont="1" applyBorder="1" applyAlignment="1">
      <alignment horizontal="center"/>
    </xf>
    <xf numFmtId="0" fontId="17" fillId="21" borderId="33" xfId="37" applyFont="1" applyFill="1" applyBorder="1" applyAlignment="1">
      <alignment horizontal="left" wrapText="1"/>
    </xf>
    <xf numFmtId="0" fontId="17" fillId="21" borderId="47" xfId="37" applyFont="1" applyFill="1" applyBorder="1" applyAlignment="1">
      <alignment horizontal="left" wrapText="1"/>
    </xf>
    <xf numFmtId="0" fontId="17" fillId="20" borderId="33" xfId="37" applyFont="1" applyFill="1" applyBorder="1" applyAlignment="1">
      <alignment horizontal="center"/>
    </xf>
    <xf numFmtId="0" fontId="17" fillId="20" borderId="47" xfId="37" applyFont="1" applyFill="1" applyBorder="1" applyAlignment="1">
      <alignment horizontal="center"/>
    </xf>
    <xf numFmtId="0" fontId="17" fillId="21" borderId="33" xfId="37" applyFont="1" applyFill="1" applyBorder="1" applyAlignment="1">
      <alignment horizontal="center" wrapText="1"/>
    </xf>
    <xf numFmtId="0" fontId="17" fillId="21" borderId="47" xfId="37" applyFont="1" applyFill="1" applyBorder="1" applyAlignment="1">
      <alignment horizontal="center" wrapText="1"/>
    </xf>
    <xf numFmtId="0" fontId="20" fillId="0" borderId="37" xfId="0" applyNumberFormat="1" applyFont="1" applyFill="1" applyBorder="1" applyAlignment="1" applyProtection="1">
      <alignment vertical="top" wrapText="1"/>
    </xf>
    <xf numFmtId="0" fontId="20" fillId="0" borderId="38" xfId="0" applyNumberFormat="1" applyFont="1" applyFill="1" applyBorder="1" applyAlignment="1" applyProtection="1">
      <alignment vertical="top" wrapText="1"/>
    </xf>
    <xf numFmtId="0" fontId="20" fillId="0" borderId="39" xfId="0" applyNumberFormat="1" applyFont="1" applyFill="1" applyBorder="1" applyAlignment="1" applyProtection="1">
      <alignment vertical="top" wrapText="1"/>
    </xf>
    <xf numFmtId="0" fontId="45" fillId="0" borderId="40" xfId="0" applyNumberFormat="1" applyFont="1" applyFill="1" applyBorder="1" applyAlignment="1" applyProtection="1">
      <alignment vertical="top" wrapText="1"/>
    </xf>
    <xf numFmtId="0" fontId="45" fillId="0" borderId="41" xfId="0" applyNumberFormat="1" applyFont="1" applyFill="1" applyBorder="1" applyAlignment="1" applyProtection="1">
      <alignment vertical="top" wrapText="1"/>
    </xf>
    <xf numFmtId="0" fontId="45" fillId="0" borderId="42" xfId="0" applyNumberFormat="1" applyFont="1" applyFill="1" applyBorder="1" applyAlignment="1" applyProtection="1">
      <alignment vertical="top" wrapText="1"/>
    </xf>
    <xf numFmtId="0" fontId="36" fillId="0" borderId="40" xfId="0" applyNumberFormat="1" applyFont="1" applyFill="1" applyBorder="1" applyAlignment="1" applyProtection="1">
      <alignment vertical="top" wrapText="1"/>
    </xf>
    <xf numFmtId="0" fontId="36" fillId="0" borderId="41" xfId="0" applyNumberFormat="1" applyFont="1" applyFill="1" applyBorder="1" applyAlignment="1" applyProtection="1">
      <alignment vertical="top" wrapText="1"/>
    </xf>
    <xf numFmtId="0" fontId="36" fillId="0" borderId="42" xfId="0" applyNumberFormat="1" applyFont="1" applyFill="1" applyBorder="1" applyAlignment="1" applyProtection="1">
      <alignment vertical="top" wrapText="1"/>
    </xf>
    <xf numFmtId="0" fontId="20" fillId="0" borderId="43" xfId="0" applyNumberFormat="1" applyFont="1" applyFill="1" applyBorder="1" applyAlignment="1" applyProtection="1">
      <alignment vertical="top" wrapText="1"/>
    </xf>
    <xf numFmtId="0" fontId="36" fillId="0" borderId="44" xfId="0" applyNumberFormat="1" applyFont="1" applyFill="1" applyBorder="1" applyAlignment="1" applyProtection="1">
      <alignment vertical="top" wrapText="1"/>
    </xf>
    <xf numFmtId="0" fontId="46" fillId="0" borderId="40" xfId="0" applyNumberFormat="1" applyFont="1" applyFill="1" applyBorder="1" applyAlignment="1" applyProtection="1">
      <alignment vertical="top" wrapText="1"/>
    </xf>
    <xf numFmtId="0" fontId="46" fillId="0" borderId="41" xfId="0" applyNumberFormat="1" applyFont="1" applyFill="1" applyBorder="1" applyAlignment="1" applyProtection="1">
      <alignment vertical="top" wrapText="1"/>
    </xf>
    <xf numFmtId="0" fontId="46" fillId="0" borderId="42" xfId="0" applyNumberFormat="1" applyFont="1" applyFill="1" applyBorder="1" applyAlignment="1" applyProtection="1">
      <alignment vertical="top" wrapText="1"/>
    </xf>
    <xf numFmtId="0" fontId="20" fillId="0" borderId="45" xfId="0" applyNumberFormat="1" applyFont="1" applyFill="1" applyBorder="1" applyAlignment="1" applyProtection="1">
      <alignment vertical="top" wrapText="1"/>
    </xf>
    <xf numFmtId="0" fontId="36" fillId="0" borderId="46" xfId="0" applyNumberFormat="1" applyFont="1" applyFill="1" applyBorder="1" applyAlignment="1" applyProtection="1">
      <alignment vertical="top" wrapText="1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_zbirna 2008-------" xfId="37"/>
    <cellStyle name="Normalno" xfId="0" builtinId="0"/>
    <cellStyle name="Note" xfId="38"/>
    <cellStyle name="Obično_List4" xfId="39"/>
    <cellStyle name="Obično_List5" xfId="40"/>
    <cellStyle name="Output" xfId="41"/>
    <cellStyle name="Title" xfId="42"/>
    <cellStyle name="Total" xfId="43"/>
    <cellStyle name="Warning Text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290" name="Line 1"/>
        <xdr:cNvSpPr>
          <a:spLocks noChangeShapeType="1"/>
        </xdr:cNvSpPr>
      </xdr:nvSpPr>
      <xdr:spPr bwMode="auto">
        <a:xfrm>
          <a:off x="19050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291" name="Line 2"/>
        <xdr:cNvSpPr>
          <a:spLocks noChangeShapeType="1"/>
        </xdr:cNvSpPr>
      </xdr:nvSpPr>
      <xdr:spPr bwMode="auto">
        <a:xfrm>
          <a:off x="9525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16</xdr:row>
      <xdr:rowOff>19050</xdr:rowOff>
    </xdr:from>
    <xdr:to>
      <xdr:col>1</xdr:col>
      <xdr:colOff>0</xdr:colOff>
      <xdr:row>18</xdr:row>
      <xdr:rowOff>0</xdr:rowOff>
    </xdr:to>
    <xdr:sp macro="" textlink="">
      <xdr:nvSpPr>
        <xdr:cNvPr id="2292" name="Line 1"/>
        <xdr:cNvSpPr>
          <a:spLocks noChangeShapeType="1"/>
        </xdr:cNvSpPr>
      </xdr:nvSpPr>
      <xdr:spPr bwMode="auto">
        <a:xfrm>
          <a:off x="19050" y="4191000"/>
          <a:ext cx="104775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16</xdr:row>
      <xdr:rowOff>19050</xdr:rowOff>
    </xdr:from>
    <xdr:to>
      <xdr:col>0</xdr:col>
      <xdr:colOff>1057275</xdr:colOff>
      <xdr:row>18</xdr:row>
      <xdr:rowOff>0</xdr:rowOff>
    </xdr:to>
    <xdr:sp macro="" textlink="">
      <xdr:nvSpPr>
        <xdr:cNvPr id="2293" name="Line 2"/>
        <xdr:cNvSpPr>
          <a:spLocks noChangeShapeType="1"/>
        </xdr:cNvSpPr>
      </xdr:nvSpPr>
      <xdr:spPr bwMode="auto">
        <a:xfrm>
          <a:off x="9525" y="4191000"/>
          <a:ext cx="104775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30</xdr:row>
      <xdr:rowOff>19050</xdr:rowOff>
    </xdr:from>
    <xdr:to>
      <xdr:col>1</xdr:col>
      <xdr:colOff>0</xdr:colOff>
      <xdr:row>32</xdr:row>
      <xdr:rowOff>0</xdr:rowOff>
    </xdr:to>
    <xdr:sp macro="" textlink="">
      <xdr:nvSpPr>
        <xdr:cNvPr id="2294" name="Line 1"/>
        <xdr:cNvSpPr>
          <a:spLocks noChangeShapeType="1"/>
        </xdr:cNvSpPr>
      </xdr:nvSpPr>
      <xdr:spPr bwMode="auto">
        <a:xfrm>
          <a:off x="19050" y="7858125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30</xdr:row>
      <xdr:rowOff>19050</xdr:rowOff>
    </xdr:from>
    <xdr:to>
      <xdr:col>0</xdr:col>
      <xdr:colOff>1057275</xdr:colOff>
      <xdr:row>32</xdr:row>
      <xdr:rowOff>0</xdr:rowOff>
    </xdr:to>
    <xdr:sp macro="" textlink="">
      <xdr:nvSpPr>
        <xdr:cNvPr id="2295" name="Line 2"/>
        <xdr:cNvSpPr>
          <a:spLocks noChangeShapeType="1"/>
        </xdr:cNvSpPr>
      </xdr:nvSpPr>
      <xdr:spPr bwMode="auto">
        <a:xfrm>
          <a:off x="9525" y="7858125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Normal="100" workbookViewId="0">
      <selection sqref="A1:H1"/>
    </sheetView>
  </sheetViews>
  <sheetFormatPr defaultColWidth="11.42578125" defaultRowHeight="12.75" x14ac:dyDescent="0.2"/>
  <cols>
    <col min="1" max="2" width="4.28515625" style="9" customWidth="1"/>
    <col min="3" max="3" width="5.5703125" style="9" customWidth="1"/>
    <col min="4" max="4" width="5.28515625" style="91" customWidth="1"/>
    <col min="5" max="5" width="44.7109375" style="9" customWidth="1"/>
    <col min="6" max="6" width="15.140625" style="9" bestFit="1" customWidth="1"/>
    <col min="7" max="7" width="17.28515625" style="9" customWidth="1"/>
    <col min="8" max="8" width="16.7109375" style="9" customWidth="1"/>
    <col min="9" max="16384" width="11.42578125" style="9"/>
  </cols>
  <sheetData>
    <row r="1" spans="1:9" ht="48" customHeight="1" x14ac:dyDescent="0.2">
      <c r="A1" s="172" t="s">
        <v>122</v>
      </c>
      <c r="B1" s="172"/>
      <c r="C1" s="172"/>
      <c r="D1" s="172"/>
      <c r="E1" s="172"/>
      <c r="F1" s="172"/>
      <c r="G1" s="172"/>
      <c r="H1" s="172"/>
    </row>
    <row r="2" spans="1:9" s="71" customFormat="1" ht="26.25" customHeight="1" x14ac:dyDescent="0.2">
      <c r="A2" s="172" t="s">
        <v>33</v>
      </c>
      <c r="B2" s="172"/>
      <c r="C2" s="172"/>
      <c r="D2" s="172"/>
      <c r="E2" s="172"/>
      <c r="F2" s="172"/>
      <c r="G2" s="173"/>
      <c r="H2" s="173"/>
    </row>
    <row r="3" spans="1:9" ht="25.5" customHeight="1" x14ac:dyDescent="0.2">
      <c r="A3" s="172"/>
      <c r="B3" s="172"/>
      <c r="C3" s="172"/>
      <c r="D3" s="172"/>
      <c r="E3" s="172"/>
      <c r="F3" s="172"/>
      <c r="G3" s="172"/>
      <c r="H3" s="174"/>
    </row>
    <row r="4" spans="1:9" ht="9" customHeight="1" x14ac:dyDescent="0.25">
      <c r="A4" s="72"/>
      <c r="B4" s="73"/>
      <c r="C4" s="73"/>
      <c r="D4" s="73"/>
      <c r="E4" s="73"/>
    </row>
    <row r="5" spans="1:9" ht="27.75" customHeight="1" x14ac:dyDescent="0.25">
      <c r="A5" s="74"/>
      <c r="B5" s="75"/>
      <c r="C5" s="75"/>
      <c r="D5" s="76"/>
      <c r="E5" s="77"/>
      <c r="F5" s="78" t="s">
        <v>123</v>
      </c>
      <c r="G5" s="78" t="s">
        <v>124</v>
      </c>
      <c r="H5" s="79" t="s">
        <v>125</v>
      </c>
      <c r="I5" s="80"/>
    </row>
    <row r="6" spans="1:9" ht="27.75" customHeight="1" x14ac:dyDescent="0.25">
      <c r="A6" s="170" t="s">
        <v>34</v>
      </c>
      <c r="B6" s="169"/>
      <c r="C6" s="169"/>
      <c r="D6" s="169"/>
      <c r="E6" s="171"/>
      <c r="F6" s="82">
        <v>3195700</v>
      </c>
      <c r="G6" s="82">
        <v>3244900</v>
      </c>
      <c r="H6" s="82">
        <v>3294100</v>
      </c>
      <c r="I6" s="96"/>
    </row>
    <row r="7" spans="1:9" ht="22.5" customHeight="1" x14ac:dyDescent="0.25">
      <c r="A7" s="170" t="s">
        <v>0</v>
      </c>
      <c r="B7" s="169"/>
      <c r="C7" s="169"/>
      <c r="D7" s="169"/>
      <c r="E7" s="171"/>
      <c r="F7" s="82">
        <v>3195700</v>
      </c>
      <c r="G7" s="82">
        <v>3244900</v>
      </c>
      <c r="H7" s="82">
        <v>3294100</v>
      </c>
    </row>
    <row r="8" spans="1:9" ht="22.5" customHeight="1" x14ac:dyDescent="0.25">
      <c r="A8" s="175" t="s">
        <v>1</v>
      </c>
      <c r="B8" s="171"/>
      <c r="C8" s="171"/>
      <c r="D8" s="171"/>
      <c r="E8" s="171"/>
      <c r="F8" s="82"/>
      <c r="G8" s="82"/>
      <c r="H8" s="82"/>
    </row>
    <row r="9" spans="1:9" ht="22.5" customHeight="1" x14ac:dyDescent="0.25">
      <c r="A9" s="97" t="s">
        <v>35</v>
      </c>
      <c r="B9" s="81"/>
      <c r="C9" s="81"/>
      <c r="D9" s="81"/>
      <c r="E9" s="81"/>
      <c r="F9" s="82">
        <v>3195700</v>
      </c>
      <c r="G9" s="82">
        <v>3244900</v>
      </c>
      <c r="H9" s="82">
        <v>3294100</v>
      </c>
    </row>
    <row r="10" spans="1:9" ht="22.5" customHeight="1" x14ac:dyDescent="0.25">
      <c r="A10" s="168" t="s">
        <v>2</v>
      </c>
      <c r="B10" s="169"/>
      <c r="C10" s="169"/>
      <c r="D10" s="169"/>
      <c r="E10" s="176"/>
      <c r="F10" s="82">
        <v>3195700</v>
      </c>
      <c r="G10" s="82">
        <v>3244900</v>
      </c>
      <c r="H10" s="82">
        <v>3294100</v>
      </c>
    </row>
    <row r="11" spans="1:9" ht="22.5" customHeight="1" x14ac:dyDescent="0.25">
      <c r="A11" s="175" t="s">
        <v>3</v>
      </c>
      <c r="B11" s="171"/>
      <c r="C11" s="171"/>
      <c r="D11" s="171"/>
      <c r="E11" s="171"/>
      <c r="F11" s="83"/>
      <c r="G11" s="83"/>
      <c r="H11" s="83"/>
    </row>
    <row r="12" spans="1:9" ht="22.5" customHeight="1" x14ac:dyDescent="0.25">
      <c r="A12" s="168" t="s">
        <v>4</v>
      </c>
      <c r="B12" s="169"/>
      <c r="C12" s="169"/>
      <c r="D12" s="169"/>
      <c r="E12" s="169"/>
      <c r="F12" s="83">
        <f>+F6-F9</f>
        <v>0</v>
      </c>
      <c r="G12" s="83">
        <f>+G6-G9</f>
        <v>0</v>
      </c>
      <c r="H12" s="83">
        <f>+H6-H9</f>
        <v>0</v>
      </c>
    </row>
    <row r="13" spans="1:9" ht="25.5" customHeight="1" x14ac:dyDescent="0.2">
      <c r="A13" s="172"/>
      <c r="B13" s="177"/>
      <c r="C13" s="177"/>
      <c r="D13" s="177"/>
      <c r="E13" s="177"/>
      <c r="F13" s="174"/>
      <c r="G13" s="174"/>
      <c r="H13" s="174"/>
    </row>
    <row r="14" spans="1:9" ht="27.75" customHeight="1" x14ac:dyDescent="0.25">
      <c r="A14" s="74"/>
      <c r="B14" s="75"/>
      <c r="C14" s="75"/>
      <c r="D14" s="76"/>
      <c r="E14" s="77"/>
      <c r="F14" s="78" t="s">
        <v>123</v>
      </c>
      <c r="G14" s="78" t="s">
        <v>124</v>
      </c>
      <c r="H14" s="79" t="s">
        <v>125</v>
      </c>
    </row>
    <row r="15" spans="1:9" ht="22.5" customHeight="1" x14ac:dyDescent="0.25">
      <c r="A15" s="178" t="s">
        <v>5</v>
      </c>
      <c r="B15" s="179"/>
      <c r="C15" s="179"/>
      <c r="D15" s="179"/>
      <c r="E15" s="180"/>
      <c r="F15" s="85">
        <v>0</v>
      </c>
      <c r="G15" s="85">
        <v>0</v>
      </c>
      <c r="H15" s="83">
        <v>0</v>
      </c>
    </row>
    <row r="16" spans="1:9" s="66" customFormat="1" ht="25.5" customHeight="1" x14ac:dyDescent="0.25">
      <c r="A16" s="181"/>
      <c r="B16" s="177"/>
      <c r="C16" s="177"/>
      <c r="D16" s="177"/>
      <c r="E16" s="177"/>
      <c r="F16" s="174"/>
      <c r="G16" s="174"/>
      <c r="H16" s="174"/>
    </row>
    <row r="17" spans="1:8" s="66" customFormat="1" ht="27.75" customHeight="1" x14ac:dyDescent="0.25">
      <c r="A17" s="74"/>
      <c r="B17" s="75"/>
      <c r="C17" s="75"/>
      <c r="D17" s="76"/>
      <c r="E17" s="77"/>
      <c r="F17" s="78" t="s">
        <v>123</v>
      </c>
      <c r="G17" s="78" t="s">
        <v>124</v>
      </c>
      <c r="H17" s="79" t="s">
        <v>125</v>
      </c>
    </row>
    <row r="18" spans="1:8" s="66" customFormat="1" ht="22.5" customHeight="1" x14ac:dyDescent="0.25">
      <c r="A18" s="170" t="s">
        <v>6</v>
      </c>
      <c r="B18" s="169"/>
      <c r="C18" s="169"/>
      <c r="D18" s="169"/>
      <c r="E18" s="169"/>
      <c r="F18" s="82"/>
      <c r="G18" s="82"/>
      <c r="H18" s="82"/>
    </row>
    <row r="19" spans="1:8" s="66" customFormat="1" ht="22.5" customHeight="1" x14ac:dyDescent="0.25">
      <c r="A19" s="170" t="s">
        <v>7</v>
      </c>
      <c r="B19" s="169"/>
      <c r="C19" s="169"/>
      <c r="D19" s="169"/>
      <c r="E19" s="169"/>
      <c r="F19" s="82"/>
      <c r="G19" s="82"/>
      <c r="H19" s="82"/>
    </row>
    <row r="20" spans="1:8" s="66" customFormat="1" ht="22.5" customHeight="1" x14ac:dyDescent="0.25">
      <c r="A20" s="168" t="s">
        <v>8</v>
      </c>
      <c r="B20" s="169"/>
      <c r="C20" s="169"/>
      <c r="D20" s="169"/>
      <c r="E20" s="169"/>
      <c r="F20" s="82"/>
      <c r="G20" s="82"/>
      <c r="H20" s="82"/>
    </row>
    <row r="21" spans="1:8" s="66" customFormat="1" ht="15" customHeight="1" x14ac:dyDescent="0.25">
      <c r="A21" s="86"/>
      <c r="B21" s="87"/>
      <c r="C21" s="84"/>
      <c r="D21" s="88"/>
      <c r="E21" s="87"/>
      <c r="F21" s="89"/>
      <c r="G21" s="89"/>
      <c r="H21" s="89"/>
    </row>
    <row r="22" spans="1:8" s="66" customFormat="1" ht="22.5" customHeight="1" x14ac:dyDescent="0.25">
      <c r="A22" s="168" t="s">
        <v>9</v>
      </c>
      <c r="B22" s="169"/>
      <c r="C22" s="169"/>
      <c r="D22" s="169"/>
      <c r="E22" s="169"/>
      <c r="F22" s="82">
        <f>SUM(F12,F15,F20)</f>
        <v>0</v>
      </c>
      <c r="G22" s="82">
        <f>SUM(G12,G15,G20)</f>
        <v>0</v>
      </c>
      <c r="H22" s="82">
        <f>SUM(H12,H15,H20)</f>
        <v>0</v>
      </c>
    </row>
    <row r="23" spans="1:8" s="66" customFormat="1" ht="18" customHeight="1" x14ac:dyDescent="0.25">
      <c r="A23" s="90"/>
      <c r="B23" s="73"/>
      <c r="C23" s="73"/>
      <c r="D23" s="73"/>
      <c r="E23" s="73"/>
    </row>
  </sheetData>
  <mergeCells count="16">
    <mergeCell ref="A13:H13"/>
    <mergeCell ref="A22:E22"/>
    <mergeCell ref="A18:E18"/>
    <mergeCell ref="A19:E19"/>
    <mergeCell ref="A20:E20"/>
    <mergeCell ref="A15:E15"/>
    <mergeCell ref="A16:H16"/>
    <mergeCell ref="A12:E12"/>
    <mergeCell ref="A7:E7"/>
    <mergeCell ref="A1:H1"/>
    <mergeCell ref="A2:H2"/>
    <mergeCell ref="A3:H3"/>
    <mergeCell ref="A8:E8"/>
    <mergeCell ref="A10:E10"/>
    <mergeCell ref="A11:E11"/>
    <mergeCell ref="A6:E6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view="pageBreakPreview" topLeftCell="A26" zoomScale="115" zoomScaleNormal="70" zoomScaleSheetLayoutView="115" workbookViewId="0">
      <selection activeCell="B43" sqref="B43:H43"/>
    </sheetView>
  </sheetViews>
  <sheetFormatPr defaultColWidth="11.42578125" defaultRowHeight="12.75" x14ac:dyDescent="0.2"/>
  <cols>
    <col min="1" max="1" width="16" style="36" customWidth="1"/>
    <col min="2" max="3" width="17.5703125" style="36" customWidth="1"/>
    <col min="4" max="4" width="17.5703125" style="67" customWidth="1"/>
    <col min="5" max="8" width="17.5703125" style="9" customWidth="1"/>
    <col min="9" max="9" width="7.85546875" style="9" customWidth="1"/>
    <col min="10" max="10" width="14.28515625" style="9" customWidth="1"/>
    <col min="11" max="11" width="7.85546875" style="9" customWidth="1"/>
    <col min="12" max="16384" width="11.42578125" style="9"/>
  </cols>
  <sheetData>
    <row r="1" spans="1:8" ht="24" customHeight="1" x14ac:dyDescent="0.2">
      <c r="A1" s="172" t="s">
        <v>10</v>
      </c>
      <c r="B1" s="172"/>
      <c r="C1" s="172"/>
      <c r="D1" s="172"/>
      <c r="E1" s="172"/>
      <c r="F1" s="172"/>
      <c r="G1" s="172"/>
      <c r="H1" s="172"/>
    </row>
    <row r="2" spans="1:8" s="1" customFormat="1" ht="13.5" thickBot="1" x14ac:dyDescent="0.25">
      <c r="A2" s="13"/>
      <c r="H2" s="14" t="s">
        <v>11</v>
      </c>
    </row>
    <row r="3" spans="1:8" s="1" customFormat="1" ht="26.25" thickBot="1" x14ac:dyDescent="0.25">
      <c r="A3" s="92" t="s">
        <v>12</v>
      </c>
      <c r="B3" s="182" t="s">
        <v>22</v>
      </c>
      <c r="C3" s="183"/>
      <c r="D3" s="183"/>
      <c r="E3" s="183"/>
      <c r="F3" s="183"/>
      <c r="G3" s="183"/>
      <c r="H3" s="184"/>
    </row>
    <row r="4" spans="1:8" s="1" customFormat="1" ht="77.25" thickBot="1" x14ac:dyDescent="0.25">
      <c r="A4" s="93" t="s">
        <v>13</v>
      </c>
      <c r="B4" s="15" t="s">
        <v>14</v>
      </c>
      <c r="C4" s="16" t="s">
        <v>15</v>
      </c>
      <c r="D4" s="16" t="s">
        <v>16</v>
      </c>
      <c r="E4" s="16" t="s">
        <v>17</v>
      </c>
      <c r="F4" s="16" t="s">
        <v>18</v>
      </c>
      <c r="G4" s="16" t="s">
        <v>19</v>
      </c>
      <c r="H4" s="17" t="s">
        <v>20</v>
      </c>
    </row>
    <row r="5" spans="1:8" s="1" customFormat="1" x14ac:dyDescent="0.2">
      <c r="A5" s="2">
        <v>652</v>
      </c>
      <c r="B5" s="3"/>
      <c r="C5" s="4"/>
      <c r="D5" s="20">
        <v>770000</v>
      </c>
      <c r="E5" s="6"/>
      <c r="F5" s="6"/>
      <c r="G5" s="7"/>
      <c r="H5" s="8"/>
    </row>
    <row r="6" spans="1:8" s="1" customFormat="1" x14ac:dyDescent="0.2">
      <c r="A6" s="18">
        <v>663</v>
      </c>
      <c r="B6" s="19"/>
      <c r="C6" s="20">
        <v>103000</v>
      </c>
      <c r="D6" s="20"/>
      <c r="E6" s="20"/>
      <c r="F6" s="20"/>
      <c r="G6" s="21"/>
      <c r="H6" s="22"/>
    </row>
    <row r="7" spans="1:8" s="1" customFormat="1" x14ac:dyDescent="0.2">
      <c r="A7" s="18">
        <v>671</v>
      </c>
      <c r="B7" s="19">
        <v>2322700</v>
      </c>
      <c r="C7" s="20"/>
      <c r="D7" s="20"/>
      <c r="E7" s="20"/>
      <c r="F7" s="20"/>
      <c r="G7" s="21"/>
      <c r="H7" s="22"/>
    </row>
    <row r="8" spans="1:8" s="1" customFormat="1" x14ac:dyDescent="0.2">
      <c r="A8" s="23"/>
      <c r="B8" s="19"/>
      <c r="C8" s="20"/>
      <c r="D8" s="20"/>
      <c r="E8" s="20"/>
      <c r="F8" s="20"/>
      <c r="G8" s="21"/>
      <c r="H8" s="22"/>
    </row>
    <row r="9" spans="1:8" s="1" customFormat="1" x14ac:dyDescent="0.2">
      <c r="A9" s="24"/>
      <c r="B9" s="19"/>
      <c r="C9" s="20"/>
      <c r="D9" s="20"/>
      <c r="E9" s="20"/>
      <c r="F9" s="20"/>
      <c r="G9" s="21"/>
      <c r="H9" s="22"/>
    </row>
    <row r="10" spans="1:8" s="1" customFormat="1" x14ac:dyDescent="0.2">
      <c r="A10" s="24"/>
      <c r="B10" s="19"/>
      <c r="C10" s="20"/>
      <c r="D10" s="20"/>
      <c r="E10" s="20"/>
      <c r="F10" s="20"/>
      <c r="G10" s="21"/>
      <c r="H10" s="22"/>
    </row>
    <row r="11" spans="1:8" s="1" customFormat="1" x14ac:dyDescent="0.2">
      <c r="A11" s="24"/>
      <c r="B11" s="19"/>
      <c r="C11" s="20"/>
      <c r="D11" s="20"/>
      <c r="E11" s="20"/>
      <c r="F11" s="20"/>
      <c r="G11" s="21"/>
      <c r="H11" s="22"/>
    </row>
    <row r="12" spans="1:8" s="1" customFormat="1" x14ac:dyDescent="0.2">
      <c r="A12" s="24"/>
      <c r="B12" s="19"/>
      <c r="C12" s="20"/>
      <c r="D12" s="20"/>
      <c r="E12" s="20"/>
      <c r="F12" s="20"/>
      <c r="G12" s="21"/>
      <c r="H12" s="22"/>
    </row>
    <row r="13" spans="1:8" s="1" customFormat="1" ht="13.5" thickBot="1" x14ac:dyDescent="0.25">
      <c r="A13" s="25"/>
      <c r="B13" s="26"/>
      <c r="C13" s="27"/>
      <c r="D13" s="27"/>
      <c r="E13" s="27"/>
      <c r="F13" s="27"/>
      <c r="G13" s="28"/>
      <c r="H13" s="29"/>
    </row>
    <row r="14" spans="1:8" s="1" customFormat="1" ht="30" customHeight="1" thickBot="1" x14ac:dyDescent="0.25">
      <c r="A14" s="30" t="s">
        <v>21</v>
      </c>
      <c r="B14" s="31">
        <f>B7</f>
        <v>2322700</v>
      </c>
      <c r="C14" s="32">
        <f>+C6</f>
        <v>103000</v>
      </c>
      <c r="D14" s="33">
        <f>D5</f>
        <v>770000</v>
      </c>
      <c r="E14" s="32">
        <v>0</v>
      </c>
      <c r="F14" s="33">
        <f>+F6</f>
        <v>0</v>
      </c>
      <c r="G14" s="32">
        <v>0</v>
      </c>
      <c r="H14" s="34">
        <v>0</v>
      </c>
    </row>
    <row r="15" spans="1:8" s="1" customFormat="1" ht="28.5" customHeight="1" thickBot="1" x14ac:dyDescent="0.25">
      <c r="A15" s="30" t="s">
        <v>23</v>
      </c>
      <c r="B15" s="187">
        <f>B14+C14+D14+E14+F14+G14+H14</f>
        <v>3195700</v>
      </c>
      <c r="C15" s="188"/>
      <c r="D15" s="188"/>
      <c r="E15" s="188"/>
      <c r="F15" s="188"/>
      <c r="G15" s="188"/>
      <c r="H15" s="189"/>
    </row>
    <row r="16" spans="1:8" ht="13.5" thickBot="1" x14ac:dyDescent="0.25">
      <c r="A16" s="11"/>
      <c r="B16" s="11"/>
      <c r="C16" s="11"/>
      <c r="D16" s="12"/>
      <c r="E16" s="35"/>
      <c r="H16" s="14"/>
    </row>
    <row r="17" spans="1:8" ht="24" customHeight="1" thickBot="1" x14ac:dyDescent="0.25">
      <c r="A17" s="94" t="s">
        <v>12</v>
      </c>
      <c r="B17" s="182" t="s">
        <v>24</v>
      </c>
      <c r="C17" s="183"/>
      <c r="D17" s="183"/>
      <c r="E17" s="183"/>
      <c r="F17" s="183"/>
      <c r="G17" s="183"/>
      <c r="H17" s="184"/>
    </row>
    <row r="18" spans="1:8" ht="77.25" thickBot="1" x14ac:dyDescent="0.25">
      <c r="A18" s="95" t="s">
        <v>13</v>
      </c>
      <c r="B18" s="15" t="s">
        <v>14</v>
      </c>
      <c r="C18" s="16" t="s">
        <v>15</v>
      </c>
      <c r="D18" s="16" t="s">
        <v>16</v>
      </c>
      <c r="E18" s="16" t="s">
        <v>17</v>
      </c>
      <c r="F18" s="16" t="s">
        <v>18</v>
      </c>
      <c r="G18" s="16" t="s">
        <v>19</v>
      </c>
      <c r="H18" s="17" t="s">
        <v>20</v>
      </c>
    </row>
    <row r="19" spans="1:8" x14ac:dyDescent="0.2">
      <c r="A19" s="2">
        <v>652</v>
      </c>
      <c r="B19" s="3"/>
      <c r="C19" s="4"/>
      <c r="D19" s="5">
        <f>D28</f>
        <v>781800</v>
      </c>
      <c r="E19" s="6"/>
      <c r="F19" s="6"/>
      <c r="G19" s="7"/>
      <c r="H19" s="8"/>
    </row>
    <row r="20" spans="1:8" x14ac:dyDescent="0.2">
      <c r="A20" s="18">
        <v>663</v>
      </c>
      <c r="B20" s="19"/>
      <c r="C20" s="20">
        <f>C28</f>
        <v>104600</v>
      </c>
      <c r="D20" s="20"/>
      <c r="E20" s="20"/>
      <c r="F20" s="20"/>
      <c r="G20" s="21"/>
      <c r="H20" s="22"/>
    </row>
    <row r="21" spans="1:8" x14ac:dyDescent="0.2">
      <c r="A21" s="18">
        <v>671</v>
      </c>
      <c r="B21" s="19">
        <f>B28</f>
        <v>2358500</v>
      </c>
      <c r="C21" s="20"/>
      <c r="D21" s="20"/>
      <c r="E21" s="20"/>
      <c r="F21" s="20"/>
      <c r="G21" s="21"/>
      <c r="H21" s="22"/>
    </row>
    <row r="22" spans="1:8" x14ac:dyDescent="0.2">
      <c r="A22" s="23"/>
      <c r="B22" s="19"/>
      <c r="C22" s="20"/>
      <c r="D22" s="20"/>
      <c r="E22" s="20"/>
      <c r="F22" s="20"/>
      <c r="G22" s="21"/>
      <c r="H22" s="22"/>
    </row>
    <row r="23" spans="1:8" x14ac:dyDescent="0.2">
      <c r="A23" s="24"/>
      <c r="B23" s="19"/>
      <c r="C23" s="20"/>
      <c r="D23" s="20"/>
      <c r="E23" s="20"/>
      <c r="F23" s="20"/>
      <c r="G23" s="21"/>
      <c r="H23" s="22"/>
    </row>
    <row r="24" spans="1:8" x14ac:dyDescent="0.2">
      <c r="A24" s="24"/>
      <c r="B24" s="19"/>
      <c r="C24" s="20"/>
      <c r="D24" s="20"/>
      <c r="E24" s="20"/>
      <c r="F24" s="20"/>
      <c r="G24" s="21"/>
      <c r="H24" s="22"/>
    </row>
    <row r="25" spans="1:8" x14ac:dyDescent="0.2">
      <c r="A25" s="24"/>
      <c r="B25" s="19"/>
      <c r="C25" s="20"/>
      <c r="D25" s="20"/>
      <c r="E25" s="20"/>
      <c r="F25" s="20"/>
      <c r="G25" s="21"/>
      <c r="H25" s="22"/>
    </row>
    <row r="26" spans="1:8" x14ac:dyDescent="0.2">
      <c r="A26" s="24"/>
      <c r="B26" s="19"/>
      <c r="C26" s="20"/>
      <c r="D26" s="20"/>
      <c r="E26" s="20"/>
      <c r="F26" s="20"/>
      <c r="G26" s="21"/>
      <c r="H26" s="22"/>
    </row>
    <row r="27" spans="1:8" ht="13.5" thickBot="1" x14ac:dyDescent="0.25">
      <c r="A27" s="25"/>
      <c r="B27" s="26"/>
      <c r="C27" s="27"/>
      <c r="D27" s="27"/>
      <c r="E27" s="27"/>
      <c r="F27" s="27"/>
      <c r="G27" s="28"/>
      <c r="H27" s="29"/>
    </row>
    <row r="28" spans="1:8" s="1" customFormat="1" ht="30" customHeight="1" thickBot="1" x14ac:dyDescent="0.25">
      <c r="A28" s="30" t="s">
        <v>21</v>
      </c>
      <c r="B28" s="31">
        <f>ROUND(B14/100*1.0154,0)*100</f>
        <v>2358500</v>
      </c>
      <c r="C28" s="31">
        <f>ROUND(C14/100*1.0154,0)*100</f>
        <v>104600</v>
      </c>
      <c r="D28" s="31">
        <f>ROUND(D14/100*1.0154,0)*100-100</f>
        <v>781800</v>
      </c>
      <c r="E28" s="32">
        <v>0</v>
      </c>
      <c r="F28" s="33">
        <f>+F20</f>
        <v>0</v>
      </c>
      <c r="G28" s="32">
        <v>0</v>
      </c>
      <c r="H28" s="34">
        <v>0</v>
      </c>
    </row>
    <row r="29" spans="1:8" s="1" customFormat="1" ht="28.5" customHeight="1" thickBot="1" x14ac:dyDescent="0.25">
      <c r="A29" s="30" t="s">
        <v>25</v>
      </c>
      <c r="B29" s="187">
        <f>B28+C28+D28+E28+F28+G28+H28</f>
        <v>3244900</v>
      </c>
      <c r="C29" s="188"/>
      <c r="D29" s="188"/>
      <c r="E29" s="188"/>
      <c r="F29" s="188"/>
      <c r="G29" s="188"/>
      <c r="H29" s="189"/>
    </row>
    <row r="30" spans="1:8" ht="13.5" thickBot="1" x14ac:dyDescent="0.25">
      <c r="D30" s="37"/>
      <c r="E30" s="38"/>
    </row>
    <row r="31" spans="1:8" ht="26.25" thickBot="1" x14ac:dyDescent="0.25">
      <c r="A31" s="94" t="s">
        <v>12</v>
      </c>
      <c r="B31" s="182" t="s">
        <v>121</v>
      </c>
      <c r="C31" s="183"/>
      <c r="D31" s="183"/>
      <c r="E31" s="183"/>
      <c r="F31" s="183"/>
      <c r="G31" s="183"/>
      <c r="H31" s="184"/>
    </row>
    <row r="32" spans="1:8" ht="77.25" thickBot="1" x14ac:dyDescent="0.25">
      <c r="A32" s="95" t="s">
        <v>13</v>
      </c>
      <c r="B32" s="15" t="s">
        <v>14</v>
      </c>
      <c r="C32" s="16" t="s">
        <v>15</v>
      </c>
      <c r="D32" s="16" t="s">
        <v>16</v>
      </c>
      <c r="E32" s="16" t="s">
        <v>17</v>
      </c>
      <c r="F32" s="16" t="s">
        <v>18</v>
      </c>
      <c r="G32" s="16" t="s">
        <v>19</v>
      </c>
      <c r="H32" s="17" t="s">
        <v>20</v>
      </c>
    </row>
    <row r="33" spans="1:8" x14ac:dyDescent="0.2">
      <c r="A33" s="2">
        <v>652</v>
      </c>
      <c r="B33" s="3"/>
      <c r="C33" s="4"/>
      <c r="D33" s="5">
        <f>D42</f>
        <v>793600</v>
      </c>
      <c r="E33" s="6"/>
      <c r="F33" s="6"/>
      <c r="G33" s="7"/>
      <c r="H33" s="8"/>
    </row>
    <row r="34" spans="1:8" x14ac:dyDescent="0.2">
      <c r="A34" s="18">
        <v>663</v>
      </c>
      <c r="B34" s="19"/>
      <c r="C34" s="20">
        <f>C42</f>
        <v>106200</v>
      </c>
      <c r="D34" s="20"/>
      <c r="E34" s="20"/>
      <c r="F34" s="20"/>
      <c r="G34" s="21"/>
      <c r="H34" s="22"/>
    </row>
    <row r="35" spans="1:8" x14ac:dyDescent="0.2">
      <c r="A35" s="18">
        <v>671</v>
      </c>
      <c r="B35" s="19">
        <f>B42</f>
        <v>2394300</v>
      </c>
      <c r="C35" s="20"/>
      <c r="D35" s="20"/>
      <c r="E35" s="20"/>
      <c r="F35" s="20"/>
      <c r="G35" s="21"/>
      <c r="H35" s="22"/>
    </row>
    <row r="36" spans="1:8" x14ac:dyDescent="0.2">
      <c r="A36" s="23"/>
      <c r="B36" s="19"/>
      <c r="C36" s="20"/>
      <c r="D36" s="20"/>
      <c r="E36" s="20"/>
      <c r="F36" s="20"/>
      <c r="G36" s="21"/>
      <c r="H36" s="22"/>
    </row>
    <row r="37" spans="1:8" x14ac:dyDescent="0.2">
      <c r="A37" s="24"/>
      <c r="B37" s="19"/>
      <c r="C37" s="20"/>
      <c r="D37" s="20"/>
      <c r="E37" s="20"/>
      <c r="F37" s="20"/>
      <c r="G37" s="21"/>
      <c r="H37" s="22"/>
    </row>
    <row r="38" spans="1:8" ht="13.5" customHeight="1" x14ac:dyDescent="0.2">
      <c r="A38" s="24"/>
      <c r="B38" s="19"/>
      <c r="C38" s="20"/>
      <c r="D38" s="20"/>
      <c r="E38" s="20"/>
      <c r="F38" s="20"/>
      <c r="G38" s="21"/>
      <c r="H38" s="22"/>
    </row>
    <row r="39" spans="1:8" ht="13.5" customHeight="1" x14ac:dyDescent="0.2">
      <c r="A39" s="24"/>
      <c r="B39" s="19"/>
      <c r="C39" s="20"/>
      <c r="D39" s="20"/>
      <c r="E39" s="20"/>
      <c r="F39" s="20"/>
      <c r="G39" s="21"/>
      <c r="H39" s="22"/>
    </row>
    <row r="40" spans="1:8" ht="13.5" customHeight="1" x14ac:dyDescent="0.2">
      <c r="A40" s="24"/>
      <c r="B40" s="19"/>
      <c r="C40" s="20"/>
      <c r="D40" s="20"/>
      <c r="E40" s="20"/>
      <c r="F40" s="20"/>
      <c r="G40" s="21"/>
      <c r="H40" s="22"/>
    </row>
    <row r="41" spans="1:8" ht="13.5" thickBot="1" x14ac:dyDescent="0.25">
      <c r="A41" s="25"/>
      <c r="B41" s="26"/>
      <c r="C41" s="27"/>
      <c r="D41" s="27"/>
      <c r="E41" s="27"/>
      <c r="F41" s="27"/>
      <c r="G41" s="28"/>
      <c r="H41" s="29"/>
    </row>
    <row r="42" spans="1:8" s="1" customFormat="1" ht="30" customHeight="1" thickBot="1" x14ac:dyDescent="0.25">
      <c r="A42" s="30" t="s">
        <v>21</v>
      </c>
      <c r="B42" s="31">
        <f>ROUND(B28/100*1.0152,0)*100</f>
        <v>2394300</v>
      </c>
      <c r="C42" s="31">
        <f>ROUND(C28/100*1.0152,0)*100</f>
        <v>106200</v>
      </c>
      <c r="D42" s="31">
        <f>ROUND(D28/100*1.0152,0)*100-100</f>
        <v>793600</v>
      </c>
      <c r="E42" s="32">
        <v>0</v>
      </c>
      <c r="F42" s="33">
        <f>+F34</f>
        <v>0</v>
      </c>
      <c r="G42" s="32">
        <v>0</v>
      </c>
      <c r="H42" s="34">
        <v>0</v>
      </c>
    </row>
    <row r="43" spans="1:8" s="1" customFormat="1" ht="28.5" customHeight="1" thickBot="1" x14ac:dyDescent="0.25">
      <c r="A43" s="30" t="s">
        <v>126</v>
      </c>
      <c r="B43" s="187">
        <f>B42+C42+D42+E42+F42+G42+H42</f>
        <v>3294100</v>
      </c>
      <c r="C43" s="188"/>
      <c r="D43" s="188"/>
      <c r="E43" s="188"/>
      <c r="F43" s="188"/>
      <c r="G43" s="188"/>
      <c r="H43" s="189"/>
    </row>
    <row r="44" spans="1:8" ht="13.5" customHeight="1" x14ac:dyDescent="0.2">
      <c r="C44" s="39"/>
      <c r="D44" s="37"/>
      <c r="E44" s="40"/>
    </row>
    <row r="45" spans="1:8" ht="13.5" customHeight="1" x14ac:dyDescent="0.2">
      <c r="C45" s="39"/>
      <c r="D45" s="41"/>
      <c r="E45" s="42"/>
    </row>
    <row r="46" spans="1:8" ht="13.5" customHeight="1" x14ac:dyDescent="0.2">
      <c r="D46" s="43"/>
      <c r="E46" s="44"/>
    </row>
    <row r="47" spans="1:8" ht="13.5" customHeight="1" x14ac:dyDescent="0.2">
      <c r="D47" s="45"/>
      <c r="E47" s="46"/>
    </row>
    <row r="48" spans="1:8" ht="13.5" customHeight="1" x14ac:dyDescent="0.2">
      <c r="D48" s="37"/>
      <c r="E48" s="38"/>
    </row>
    <row r="49" spans="2:5" ht="28.5" customHeight="1" x14ac:dyDescent="0.2">
      <c r="C49" s="39"/>
      <c r="D49" s="37"/>
      <c r="E49" s="47"/>
    </row>
    <row r="50" spans="2:5" ht="13.5" customHeight="1" x14ac:dyDescent="0.2">
      <c r="C50" s="39"/>
      <c r="D50" s="37"/>
      <c r="E50" s="42"/>
    </row>
    <row r="51" spans="2:5" ht="13.5" customHeight="1" x14ac:dyDescent="0.2">
      <c r="D51" s="37"/>
      <c r="E51" s="38"/>
    </row>
    <row r="52" spans="2:5" ht="13.5" customHeight="1" x14ac:dyDescent="0.2">
      <c r="D52" s="37"/>
      <c r="E52" s="46"/>
    </row>
    <row r="53" spans="2:5" ht="13.5" customHeight="1" x14ac:dyDescent="0.2">
      <c r="D53" s="37"/>
      <c r="E53" s="38"/>
    </row>
    <row r="54" spans="2:5" ht="22.5" customHeight="1" x14ac:dyDescent="0.2">
      <c r="D54" s="37"/>
      <c r="E54" s="48"/>
    </row>
    <row r="55" spans="2:5" ht="13.5" customHeight="1" x14ac:dyDescent="0.2">
      <c r="D55" s="43"/>
      <c r="E55" s="44"/>
    </row>
    <row r="56" spans="2:5" ht="13.5" customHeight="1" x14ac:dyDescent="0.2">
      <c r="B56" s="39"/>
      <c r="D56" s="43"/>
      <c r="E56" s="49"/>
    </row>
    <row r="57" spans="2:5" ht="13.5" customHeight="1" x14ac:dyDescent="0.2">
      <c r="C57" s="39"/>
      <c r="D57" s="43"/>
      <c r="E57" s="50"/>
    </row>
    <row r="58" spans="2:5" ht="13.5" customHeight="1" x14ac:dyDescent="0.2">
      <c r="C58" s="39"/>
      <c r="D58" s="45"/>
      <c r="E58" s="42"/>
    </row>
    <row r="59" spans="2:5" ht="13.5" customHeight="1" x14ac:dyDescent="0.2">
      <c r="D59" s="37"/>
      <c r="E59" s="38"/>
    </row>
    <row r="60" spans="2:5" ht="13.5" customHeight="1" x14ac:dyDescent="0.2">
      <c r="B60" s="39"/>
      <c r="D60" s="37"/>
      <c r="E60" s="40"/>
    </row>
    <row r="61" spans="2:5" ht="13.5" customHeight="1" x14ac:dyDescent="0.2">
      <c r="C61" s="39"/>
      <c r="D61" s="37"/>
      <c r="E61" s="49"/>
    </row>
    <row r="62" spans="2:5" ht="13.5" customHeight="1" x14ac:dyDescent="0.2">
      <c r="C62" s="39"/>
      <c r="D62" s="45"/>
      <c r="E62" s="42"/>
    </row>
    <row r="63" spans="2:5" ht="13.5" customHeight="1" x14ac:dyDescent="0.2">
      <c r="D63" s="43"/>
      <c r="E63" s="38"/>
    </row>
    <row r="64" spans="2:5" ht="13.5" customHeight="1" x14ac:dyDescent="0.2">
      <c r="C64" s="39"/>
      <c r="D64" s="43"/>
      <c r="E64" s="49"/>
    </row>
    <row r="65" spans="1:5" ht="22.5" customHeight="1" x14ac:dyDescent="0.2">
      <c r="D65" s="45"/>
      <c r="E65" s="48"/>
    </row>
    <row r="66" spans="1:5" ht="13.5" customHeight="1" x14ac:dyDescent="0.2">
      <c r="D66" s="37"/>
      <c r="E66" s="38"/>
    </row>
    <row r="67" spans="1:5" ht="13.5" customHeight="1" x14ac:dyDescent="0.2">
      <c r="D67" s="45"/>
      <c r="E67" s="42"/>
    </row>
    <row r="68" spans="1:5" ht="13.5" customHeight="1" x14ac:dyDescent="0.2">
      <c r="D68" s="37"/>
      <c r="E68" s="38"/>
    </row>
    <row r="69" spans="1:5" ht="13.5" customHeight="1" x14ac:dyDescent="0.2">
      <c r="D69" s="37"/>
      <c r="E69" s="38"/>
    </row>
    <row r="70" spans="1:5" ht="13.5" customHeight="1" x14ac:dyDescent="0.2">
      <c r="A70" s="39"/>
      <c r="D70" s="51"/>
      <c r="E70" s="49"/>
    </row>
    <row r="71" spans="1:5" ht="13.5" customHeight="1" x14ac:dyDescent="0.2">
      <c r="B71" s="39"/>
      <c r="C71" s="39"/>
      <c r="D71" s="52"/>
      <c r="E71" s="49"/>
    </row>
    <row r="72" spans="1:5" ht="13.5" customHeight="1" x14ac:dyDescent="0.2">
      <c r="B72" s="39"/>
      <c r="C72" s="39"/>
      <c r="D72" s="52"/>
      <c r="E72" s="40"/>
    </row>
    <row r="73" spans="1:5" ht="13.5" customHeight="1" x14ac:dyDescent="0.2">
      <c r="B73" s="39"/>
      <c r="C73" s="39"/>
      <c r="D73" s="45"/>
      <c r="E73" s="46"/>
    </row>
    <row r="74" spans="1:5" x14ac:dyDescent="0.2">
      <c r="D74" s="37"/>
      <c r="E74" s="38"/>
    </row>
    <row r="75" spans="1:5" x14ac:dyDescent="0.2">
      <c r="B75" s="39"/>
      <c r="D75" s="37"/>
      <c r="E75" s="49"/>
    </row>
    <row r="76" spans="1:5" x14ac:dyDescent="0.2">
      <c r="C76" s="39"/>
      <c r="D76" s="37"/>
      <c r="E76" s="40"/>
    </row>
    <row r="77" spans="1:5" x14ac:dyDescent="0.2">
      <c r="C77" s="39"/>
      <c r="D77" s="45"/>
      <c r="E77" s="42"/>
    </row>
    <row r="78" spans="1:5" x14ac:dyDescent="0.2">
      <c r="D78" s="37"/>
      <c r="E78" s="38"/>
    </row>
    <row r="79" spans="1:5" x14ac:dyDescent="0.2">
      <c r="D79" s="37"/>
      <c r="E79" s="38"/>
    </row>
    <row r="80" spans="1:5" x14ac:dyDescent="0.2">
      <c r="D80" s="53"/>
      <c r="E80" s="54"/>
    </row>
    <row r="81" spans="1:5" x14ac:dyDescent="0.2">
      <c r="D81" s="37"/>
      <c r="E81" s="38"/>
    </row>
    <row r="82" spans="1:5" x14ac:dyDescent="0.2">
      <c r="D82" s="37"/>
      <c r="E82" s="38"/>
    </row>
    <row r="83" spans="1:5" x14ac:dyDescent="0.2">
      <c r="D83" s="37"/>
      <c r="E83" s="38"/>
    </row>
    <row r="84" spans="1:5" x14ac:dyDescent="0.2">
      <c r="D84" s="45"/>
      <c r="E84" s="42"/>
    </row>
    <row r="85" spans="1:5" x14ac:dyDescent="0.2">
      <c r="D85" s="37"/>
      <c r="E85" s="38"/>
    </row>
    <row r="86" spans="1:5" x14ac:dyDescent="0.2">
      <c r="D86" s="45"/>
      <c r="E86" s="42"/>
    </row>
    <row r="87" spans="1:5" x14ac:dyDescent="0.2">
      <c r="D87" s="37"/>
      <c r="E87" s="38"/>
    </row>
    <row r="88" spans="1:5" x14ac:dyDescent="0.2">
      <c r="D88" s="37"/>
      <c r="E88" s="38"/>
    </row>
    <row r="89" spans="1:5" x14ac:dyDescent="0.2">
      <c r="D89" s="37"/>
      <c r="E89" s="38"/>
    </row>
    <row r="90" spans="1:5" x14ac:dyDescent="0.2">
      <c r="D90" s="37"/>
      <c r="E90" s="38"/>
    </row>
    <row r="91" spans="1:5" ht="28.5" customHeight="1" x14ac:dyDescent="0.2">
      <c r="A91" s="55"/>
      <c r="B91" s="55"/>
      <c r="C91" s="55"/>
      <c r="D91" s="56"/>
      <c r="E91" s="57"/>
    </row>
    <row r="92" spans="1:5" x14ac:dyDescent="0.2">
      <c r="C92" s="39"/>
      <c r="D92" s="37"/>
      <c r="E92" s="40"/>
    </row>
    <row r="93" spans="1:5" x14ac:dyDescent="0.2">
      <c r="D93" s="58"/>
      <c r="E93" s="59"/>
    </row>
    <row r="94" spans="1:5" x14ac:dyDescent="0.2">
      <c r="D94" s="37"/>
      <c r="E94" s="38"/>
    </row>
    <row r="95" spans="1:5" x14ac:dyDescent="0.2">
      <c r="D95" s="53"/>
      <c r="E95" s="54"/>
    </row>
    <row r="96" spans="1:5" x14ac:dyDescent="0.2">
      <c r="D96" s="53"/>
      <c r="E96" s="54"/>
    </row>
    <row r="97" spans="3:5" x14ac:dyDescent="0.2">
      <c r="D97" s="37"/>
      <c r="E97" s="38"/>
    </row>
    <row r="98" spans="3:5" x14ac:dyDescent="0.2">
      <c r="D98" s="45"/>
      <c r="E98" s="42"/>
    </row>
    <row r="99" spans="3:5" x14ac:dyDescent="0.2">
      <c r="D99" s="37"/>
      <c r="E99" s="38"/>
    </row>
    <row r="100" spans="3:5" x14ac:dyDescent="0.2">
      <c r="D100" s="37"/>
      <c r="E100" s="38"/>
    </row>
    <row r="101" spans="3:5" x14ac:dyDescent="0.2">
      <c r="D101" s="45"/>
      <c r="E101" s="42"/>
    </row>
    <row r="102" spans="3:5" x14ac:dyDescent="0.2">
      <c r="D102" s="37"/>
      <c r="E102" s="38"/>
    </row>
    <row r="103" spans="3:5" x14ac:dyDescent="0.2">
      <c r="D103" s="53"/>
      <c r="E103" s="54"/>
    </row>
    <row r="104" spans="3:5" x14ac:dyDescent="0.2">
      <c r="D104" s="45"/>
      <c r="E104" s="59"/>
    </row>
    <row r="105" spans="3:5" x14ac:dyDescent="0.2">
      <c r="D105" s="43"/>
      <c r="E105" s="54"/>
    </row>
    <row r="106" spans="3:5" x14ac:dyDescent="0.2">
      <c r="D106" s="45"/>
      <c r="E106" s="42"/>
    </row>
    <row r="107" spans="3:5" x14ac:dyDescent="0.2">
      <c r="D107" s="37"/>
      <c r="E107" s="38"/>
    </row>
    <row r="108" spans="3:5" x14ac:dyDescent="0.2">
      <c r="C108" s="39"/>
      <c r="D108" s="37"/>
      <c r="E108" s="40"/>
    </row>
    <row r="109" spans="3:5" x14ac:dyDescent="0.2">
      <c r="D109" s="43"/>
      <c r="E109" s="42"/>
    </row>
    <row r="110" spans="3:5" x14ac:dyDescent="0.2">
      <c r="D110" s="43"/>
      <c r="E110" s="54"/>
    </row>
    <row r="111" spans="3:5" x14ac:dyDescent="0.2">
      <c r="C111" s="39"/>
      <c r="D111" s="43"/>
      <c r="E111" s="60"/>
    </row>
    <row r="112" spans="3:5" x14ac:dyDescent="0.2">
      <c r="C112" s="39"/>
      <c r="D112" s="45"/>
      <c r="E112" s="46"/>
    </row>
    <row r="113" spans="1:5" x14ac:dyDescent="0.2">
      <c r="D113" s="37"/>
      <c r="E113" s="38"/>
    </row>
    <row r="114" spans="1:5" x14ac:dyDescent="0.2">
      <c r="D114" s="58"/>
      <c r="E114" s="61"/>
    </row>
    <row r="115" spans="1:5" ht="11.25" customHeight="1" x14ac:dyDescent="0.2">
      <c r="D115" s="53"/>
      <c r="E115" s="54"/>
    </row>
    <row r="116" spans="1:5" ht="24" customHeight="1" x14ac:dyDescent="0.2">
      <c r="B116" s="39"/>
      <c r="D116" s="53"/>
      <c r="E116" s="62"/>
    </row>
    <row r="117" spans="1:5" ht="15" customHeight="1" x14ac:dyDescent="0.2">
      <c r="C117" s="39"/>
      <c r="D117" s="53"/>
      <c r="E117" s="62"/>
    </row>
    <row r="118" spans="1:5" ht="11.25" customHeight="1" x14ac:dyDescent="0.2">
      <c r="D118" s="58"/>
      <c r="E118" s="59"/>
    </row>
    <row r="119" spans="1:5" x14ac:dyDescent="0.2">
      <c r="D119" s="53"/>
      <c r="E119" s="54"/>
    </row>
    <row r="120" spans="1:5" ht="13.5" customHeight="1" x14ac:dyDescent="0.2">
      <c r="B120" s="39"/>
      <c r="D120" s="53"/>
      <c r="E120" s="63"/>
    </row>
    <row r="121" spans="1:5" ht="12.75" customHeight="1" x14ac:dyDescent="0.2">
      <c r="C121" s="39"/>
      <c r="D121" s="53"/>
      <c r="E121" s="40"/>
    </row>
    <row r="122" spans="1:5" ht="12.75" customHeight="1" x14ac:dyDescent="0.2">
      <c r="C122" s="39"/>
      <c r="D122" s="45"/>
      <c r="E122" s="46"/>
    </row>
    <row r="123" spans="1:5" x14ac:dyDescent="0.2">
      <c r="D123" s="37"/>
      <c r="E123" s="38"/>
    </row>
    <row r="124" spans="1:5" x14ac:dyDescent="0.2">
      <c r="C124" s="39"/>
      <c r="D124" s="37"/>
      <c r="E124" s="60"/>
    </row>
    <row r="125" spans="1:5" x14ac:dyDescent="0.2">
      <c r="D125" s="58"/>
      <c r="E125" s="59"/>
    </row>
    <row r="126" spans="1:5" x14ac:dyDescent="0.2">
      <c r="D126" s="53"/>
      <c r="E126" s="54"/>
    </row>
    <row r="127" spans="1:5" x14ac:dyDescent="0.2">
      <c r="D127" s="37"/>
      <c r="E127" s="38"/>
    </row>
    <row r="128" spans="1:5" ht="19.5" customHeight="1" x14ac:dyDescent="0.2">
      <c r="A128" s="64"/>
      <c r="B128" s="11"/>
      <c r="C128" s="11"/>
      <c r="D128" s="11"/>
      <c r="E128" s="49"/>
    </row>
    <row r="129" spans="1:5" ht="15" customHeight="1" x14ac:dyDescent="0.2">
      <c r="A129" s="39"/>
      <c r="D129" s="51"/>
      <c r="E129" s="49"/>
    </row>
    <row r="130" spans="1:5" x14ac:dyDescent="0.2">
      <c r="A130" s="39"/>
      <c r="B130" s="39"/>
      <c r="D130" s="51"/>
      <c r="E130" s="40"/>
    </row>
    <row r="131" spans="1:5" x14ac:dyDescent="0.2">
      <c r="C131" s="39"/>
      <c r="D131" s="37"/>
      <c r="E131" s="49"/>
    </row>
    <row r="132" spans="1:5" x14ac:dyDescent="0.2">
      <c r="D132" s="41"/>
      <c r="E132" s="42"/>
    </row>
    <row r="133" spans="1:5" x14ac:dyDescent="0.2">
      <c r="B133" s="39"/>
      <c r="D133" s="37"/>
      <c r="E133" s="40"/>
    </row>
    <row r="134" spans="1:5" x14ac:dyDescent="0.2">
      <c r="C134" s="39"/>
      <c r="D134" s="37"/>
      <c r="E134" s="40"/>
    </row>
    <row r="135" spans="1:5" x14ac:dyDescent="0.2">
      <c r="D135" s="45"/>
      <c r="E135" s="46"/>
    </row>
    <row r="136" spans="1:5" ht="22.5" customHeight="1" x14ac:dyDescent="0.2">
      <c r="C136" s="39"/>
      <c r="D136" s="37"/>
      <c r="E136" s="47"/>
    </row>
    <row r="137" spans="1:5" x14ac:dyDescent="0.2">
      <c r="D137" s="37"/>
      <c r="E137" s="46"/>
    </row>
    <row r="138" spans="1:5" x14ac:dyDescent="0.2">
      <c r="B138" s="39"/>
      <c r="D138" s="43"/>
      <c r="E138" s="49"/>
    </row>
    <row r="139" spans="1:5" x14ac:dyDescent="0.2">
      <c r="C139" s="39"/>
      <c r="D139" s="43"/>
      <c r="E139" s="50"/>
    </row>
    <row r="140" spans="1:5" x14ac:dyDescent="0.2">
      <c r="D140" s="45"/>
      <c r="E140" s="42"/>
    </row>
    <row r="141" spans="1:5" ht="13.5" customHeight="1" x14ac:dyDescent="0.2">
      <c r="A141" s="39"/>
      <c r="D141" s="51"/>
      <c r="E141" s="49"/>
    </row>
    <row r="142" spans="1:5" ht="13.5" customHeight="1" x14ac:dyDescent="0.2">
      <c r="B142" s="39"/>
      <c r="D142" s="37"/>
      <c r="E142" s="49"/>
    </row>
    <row r="143" spans="1:5" ht="13.5" customHeight="1" x14ac:dyDescent="0.2">
      <c r="C143" s="39"/>
      <c r="D143" s="37"/>
      <c r="E143" s="40"/>
    </row>
    <row r="144" spans="1:5" x14ac:dyDescent="0.2">
      <c r="C144" s="39"/>
      <c r="D144" s="45"/>
      <c r="E144" s="42"/>
    </row>
    <row r="145" spans="1:5" x14ac:dyDescent="0.2">
      <c r="C145" s="39"/>
      <c r="D145" s="37"/>
      <c r="E145" s="40"/>
    </row>
    <row r="146" spans="1:5" x14ac:dyDescent="0.2">
      <c r="D146" s="58"/>
      <c r="E146" s="59"/>
    </row>
    <row r="147" spans="1:5" x14ac:dyDescent="0.2">
      <c r="C147" s="39"/>
      <c r="D147" s="43"/>
      <c r="E147" s="60"/>
    </row>
    <row r="148" spans="1:5" x14ac:dyDescent="0.2">
      <c r="C148" s="39"/>
      <c r="D148" s="45"/>
      <c r="E148" s="46"/>
    </row>
    <row r="149" spans="1:5" x14ac:dyDescent="0.2">
      <c r="D149" s="58"/>
      <c r="E149" s="65"/>
    </row>
    <row r="150" spans="1:5" x14ac:dyDescent="0.2">
      <c r="B150" s="39"/>
      <c r="D150" s="53"/>
      <c r="E150" s="63"/>
    </row>
    <row r="151" spans="1:5" x14ac:dyDescent="0.2">
      <c r="C151" s="39"/>
      <c r="D151" s="53"/>
      <c r="E151" s="40"/>
    </row>
    <row r="152" spans="1:5" x14ac:dyDescent="0.2">
      <c r="C152" s="39"/>
      <c r="D152" s="45"/>
      <c r="E152" s="46"/>
    </row>
    <row r="153" spans="1:5" x14ac:dyDescent="0.2">
      <c r="C153" s="39"/>
      <c r="D153" s="45"/>
      <c r="E153" s="46"/>
    </row>
    <row r="154" spans="1:5" x14ac:dyDescent="0.2">
      <c r="D154" s="37"/>
      <c r="E154" s="38"/>
    </row>
    <row r="155" spans="1:5" s="66" customFormat="1" ht="18" customHeight="1" x14ac:dyDescent="0.25">
      <c r="A155" s="185"/>
      <c r="B155" s="186"/>
      <c r="C155" s="186"/>
      <c r="D155" s="186"/>
      <c r="E155" s="186"/>
    </row>
    <row r="156" spans="1:5" ht="28.5" customHeight="1" x14ac:dyDescent="0.2">
      <c r="A156" s="55"/>
      <c r="B156" s="55"/>
      <c r="C156" s="55"/>
      <c r="D156" s="56"/>
      <c r="E156" s="57"/>
    </row>
    <row r="158" spans="1:5" ht="15.75" x14ac:dyDescent="0.2">
      <c r="A158" s="68"/>
      <c r="B158" s="39"/>
      <c r="C158" s="39"/>
      <c r="D158" s="69"/>
      <c r="E158" s="10"/>
    </row>
    <row r="159" spans="1:5" x14ac:dyDescent="0.2">
      <c r="A159" s="39"/>
      <c r="B159" s="39"/>
      <c r="C159" s="39"/>
      <c r="D159" s="69"/>
      <c r="E159" s="10"/>
    </row>
    <row r="160" spans="1:5" ht="17.25" customHeight="1" x14ac:dyDescent="0.2">
      <c r="A160" s="39"/>
      <c r="B160" s="39"/>
      <c r="C160" s="39"/>
      <c r="D160" s="69"/>
      <c r="E160" s="10"/>
    </row>
    <row r="161" spans="1:5" ht="13.5" customHeight="1" x14ac:dyDescent="0.2">
      <c r="A161" s="39"/>
      <c r="B161" s="39"/>
      <c r="C161" s="39"/>
      <c r="D161" s="69"/>
      <c r="E161" s="10"/>
    </row>
    <row r="162" spans="1:5" x14ac:dyDescent="0.2">
      <c r="A162" s="39"/>
      <c r="B162" s="39"/>
      <c r="C162" s="39"/>
      <c r="D162" s="69"/>
      <c r="E162" s="10"/>
    </row>
    <row r="163" spans="1:5" x14ac:dyDescent="0.2">
      <c r="A163" s="39"/>
      <c r="B163" s="39"/>
      <c r="C163" s="39"/>
    </row>
    <row r="164" spans="1:5" x14ac:dyDescent="0.2">
      <c r="A164" s="39"/>
      <c r="B164" s="39"/>
      <c r="C164" s="39"/>
      <c r="D164" s="69"/>
      <c r="E164" s="10"/>
    </row>
    <row r="165" spans="1:5" x14ac:dyDescent="0.2">
      <c r="A165" s="39"/>
      <c r="B165" s="39"/>
      <c r="C165" s="39"/>
      <c r="D165" s="69"/>
      <c r="E165" s="70"/>
    </row>
    <row r="166" spans="1:5" x14ac:dyDescent="0.2">
      <c r="A166" s="39"/>
      <c r="B166" s="39"/>
      <c r="C166" s="39"/>
      <c r="D166" s="69"/>
      <c r="E166" s="10"/>
    </row>
    <row r="167" spans="1:5" ht="22.5" customHeight="1" x14ac:dyDescent="0.2">
      <c r="A167" s="39"/>
      <c r="B167" s="39"/>
      <c r="C167" s="39"/>
      <c r="D167" s="69"/>
      <c r="E167" s="47"/>
    </row>
    <row r="168" spans="1:5" ht="22.5" customHeight="1" x14ac:dyDescent="0.2">
      <c r="D168" s="45"/>
      <c r="E168" s="48"/>
    </row>
  </sheetData>
  <mergeCells count="8">
    <mergeCell ref="B31:H31"/>
    <mergeCell ref="A155:E155"/>
    <mergeCell ref="B3:H3"/>
    <mergeCell ref="B43:H43"/>
    <mergeCell ref="A1:H1"/>
    <mergeCell ref="B15:H15"/>
    <mergeCell ref="B17:H17"/>
    <mergeCell ref="B29:H29"/>
  </mergeCells>
  <phoneticPr fontId="0" type="noConversion"/>
  <printOptions horizontalCentered="1"/>
  <pageMargins left="0.25" right="0.25" top="0.75" bottom="0.75" header="0.3" footer="0.3"/>
  <pageSetup paperSize="9" scale="70" firstPageNumber="2" orientation="portrait" useFirstPageNumber="1" r:id="rId1"/>
  <headerFooter alignWithMargins="0">
    <oddFooter xml:space="preserve">&amp;R
</oddFooter>
  </headerFooter>
  <rowBreaks count="2" manualBreakCount="2">
    <brk id="89" max="9" man="1"/>
    <brk id="153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opLeftCell="A58" zoomScale="115" zoomScaleNormal="115" workbookViewId="0">
      <selection activeCell="G67" sqref="G67"/>
    </sheetView>
  </sheetViews>
  <sheetFormatPr defaultRowHeight="15" x14ac:dyDescent="0.25"/>
  <cols>
    <col min="1" max="1" width="10.7109375" style="104" customWidth="1"/>
    <col min="2" max="2" width="54.5703125" style="105" customWidth="1"/>
    <col min="3" max="3" width="21" style="105" customWidth="1"/>
    <col min="4" max="5" width="17.42578125" style="105" customWidth="1"/>
    <col min="6" max="7" width="12.7109375" style="105" customWidth="1"/>
    <col min="8" max="9" width="9.140625" style="106"/>
    <col min="10" max="10" width="12.85546875" style="106" bestFit="1" customWidth="1"/>
    <col min="11" max="11" width="10" style="106" bestFit="1" customWidth="1"/>
    <col min="12" max="16384" width="9.140625" style="106"/>
  </cols>
  <sheetData>
    <row r="1" spans="1:11" s="140" customFormat="1" ht="12.75" x14ac:dyDescent="0.2">
      <c r="A1" s="140" t="s">
        <v>130</v>
      </c>
      <c r="C1" s="141"/>
      <c r="D1" s="141"/>
      <c r="E1" s="141"/>
      <c r="F1" s="141"/>
      <c r="H1" s="154"/>
      <c r="I1" s="154"/>
      <c r="J1" s="154"/>
      <c r="K1" s="154"/>
    </row>
    <row r="2" spans="1:11" s="140" customFormat="1" ht="12.75" x14ac:dyDescent="0.2">
      <c r="C2" s="141"/>
      <c r="D2" s="141"/>
      <c r="E2" s="141"/>
      <c r="F2" s="141"/>
      <c r="H2" s="154"/>
      <c r="I2" s="154"/>
      <c r="J2" s="154"/>
      <c r="K2" s="154"/>
    </row>
    <row r="3" spans="1:11" s="140" customFormat="1" ht="18.75" x14ac:dyDescent="0.3">
      <c r="A3" s="191" t="s">
        <v>135</v>
      </c>
      <c r="B3" s="191"/>
      <c r="C3" s="191"/>
      <c r="D3" s="191"/>
      <c r="E3" s="191"/>
      <c r="F3" s="191"/>
      <c r="G3" s="191"/>
      <c r="H3" s="154"/>
      <c r="I3" s="154"/>
      <c r="J3" s="154"/>
      <c r="K3" s="154"/>
    </row>
    <row r="4" spans="1:11" s="140" customFormat="1" ht="18.75" x14ac:dyDescent="0.3">
      <c r="A4" s="153"/>
      <c r="B4" s="153"/>
      <c r="C4" s="153"/>
      <c r="D4" s="153"/>
      <c r="E4" s="153"/>
      <c r="F4" s="153"/>
      <c r="G4" s="153"/>
      <c r="H4" s="154"/>
      <c r="I4" s="154"/>
      <c r="J4" s="154"/>
      <c r="K4" s="154"/>
    </row>
    <row r="5" spans="1:11" s="108" customFormat="1" ht="45" x14ac:dyDescent="0.2">
      <c r="A5" s="107" t="s">
        <v>26</v>
      </c>
      <c r="B5" s="107" t="s">
        <v>27</v>
      </c>
      <c r="C5" s="107" t="s">
        <v>136</v>
      </c>
      <c r="D5" s="107" t="s">
        <v>14</v>
      </c>
      <c r="E5" s="107" t="s">
        <v>15</v>
      </c>
      <c r="F5" s="107" t="s">
        <v>16</v>
      </c>
      <c r="G5" s="149" t="s">
        <v>28</v>
      </c>
      <c r="H5" s="144"/>
      <c r="I5" s="144"/>
      <c r="J5" s="144"/>
      <c r="K5" s="144"/>
    </row>
    <row r="6" spans="1:11" s="108" customFormat="1" ht="16.5" customHeight="1" x14ac:dyDescent="0.2">
      <c r="A6" s="109">
        <v>1</v>
      </c>
      <c r="B6" s="109">
        <v>2</v>
      </c>
      <c r="C6" s="110">
        <v>3</v>
      </c>
      <c r="D6" s="111">
        <v>4</v>
      </c>
      <c r="E6" s="111">
        <v>5</v>
      </c>
      <c r="F6" s="111">
        <v>6</v>
      </c>
      <c r="G6" s="111">
        <v>7</v>
      </c>
      <c r="H6" s="144"/>
      <c r="I6" s="144"/>
      <c r="J6" s="144"/>
      <c r="K6" s="144"/>
    </row>
    <row r="7" spans="1:11" s="108" customFormat="1" ht="27" customHeight="1" x14ac:dyDescent="0.25">
      <c r="A7" s="190" t="s">
        <v>44</v>
      </c>
      <c r="B7" s="190"/>
      <c r="C7" s="136">
        <f>C8</f>
        <v>954000</v>
      </c>
      <c r="D7" s="136">
        <f t="shared" ref="D7:F7" si="0">D8</f>
        <v>822000</v>
      </c>
      <c r="E7" s="136">
        <f t="shared" si="0"/>
        <v>112000</v>
      </c>
      <c r="F7" s="136">
        <f t="shared" si="0"/>
        <v>0</v>
      </c>
      <c r="G7" s="113">
        <f>G8</f>
        <v>20000</v>
      </c>
      <c r="H7" s="144"/>
      <c r="I7" s="144"/>
      <c r="J7" s="144"/>
      <c r="K7" s="144"/>
    </row>
    <row r="8" spans="1:11" s="108" customFormat="1" ht="18" customHeight="1" x14ac:dyDescent="0.25">
      <c r="A8" s="150"/>
      <c r="B8" s="151" t="s">
        <v>134</v>
      </c>
      <c r="C8" s="137">
        <f>SUM(C9,C30)</f>
        <v>954000</v>
      </c>
      <c r="D8" s="137">
        <f>SUM(D9,D30)</f>
        <v>822000</v>
      </c>
      <c r="E8" s="137">
        <f t="shared" ref="E8:G8" si="1">SUM(E9,E30)</f>
        <v>112000</v>
      </c>
      <c r="F8" s="137">
        <f t="shared" si="1"/>
        <v>0</v>
      </c>
      <c r="G8" s="137">
        <f t="shared" si="1"/>
        <v>20000</v>
      </c>
      <c r="H8" s="144"/>
      <c r="I8" s="144"/>
      <c r="J8" s="144"/>
      <c r="K8" s="144"/>
    </row>
    <row r="9" spans="1:11" s="108" customFormat="1" ht="18" customHeight="1" x14ac:dyDescent="0.25">
      <c r="A9" s="117">
        <v>32</v>
      </c>
      <c r="B9" s="118" t="s">
        <v>31</v>
      </c>
      <c r="C9" s="137">
        <f>SUM(C10:C29)</f>
        <v>949000</v>
      </c>
      <c r="D9" s="137">
        <f t="shared" ref="D9:G9" si="2">SUM(D10:D29)</f>
        <v>817000</v>
      </c>
      <c r="E9" s="137">
        <f t="shared" si="2"/>
        <v>112000</v>
      </c>
      <c r="F9" s="137">
        <f t="shared" si="2"/>
        <v>0</v>
      </c>
      <c r="G9" s="116">
        <f t="shared" si="2"/>
        <v>20000</v>
      </c>
      <c r="H9" s="144"/>
      <c r="I9" s="144"/>
      <c r="J9" s="144"/>
      <c r="K9" s="144"/>
    </row>
    <row r="10" spans="1:11" s="108" customFormat="1" ht="18" customHeight="1" x14ac:dyDescent="0.25">
      <c r="A10" s="119" t="s">
        <v>45</v>
      </c>
      <c r="B10" s="120" t="s">
        <v>46</v>
      </c>
      <c r="C10" s="138">
        <v>33000</v>
      </c>
      <c r="D10" s="139">
        <f>C10-E10</f>
        <v>27000</v>
      </c>
      <c r="E10" s="139">
        <v>6000</v>
      </c>
      <c r="F10" s="139"/>
      <c r="G10" s="111"/>
      <c r="H10" s="144"/>
      <c r="I10" s="144"/>
      <c r="J10" s="144"/>
      <c r="K10" s="144"/>
    </row>
    <row r="11" spans="1:11" s="108" customFormat="1" ht="18" customHeight="1" x14ac:dyDescent="0.25">
      <c r="A11" s="119" t="s">
        <v>47</v>
      </c>
      <c r="B11" s="120" t="s">
        <v>48</v>
      </c>
      <c r="C11" s="138">
        <v>30000</v>
      </c>
      <c r="D11" s="139">
        <f t="shared" ref="D11:D29" si="3">C11-E11</f>
        <v>20000</v>
      </c>
      <c r="E11" s="139">
        <v>10000</v>
      </c>
      <c r="F11" s="139"/>
      <c r="G11" s="111"/>
      <c r="H11" s="144"/>
      <c r="I11" s="144"/>
      <c r="J11" s="144"/>
      <c r="K11" s="144"/>
    </row>
    <row r="12" spans="1:11" s="108" customFormat="1" ht="18" customHeight="1" x14ac:dyDescent="0.25">
      <c r="A12" s="119" t="s">
        <v>49</v>
      </c>
      <c r="B12" s="120" t="s">
        <v>50</v>
      </c>
      <c r="C12" s="138">
        <v>115000</v>
      </c>
      <c r="D12" s="139">
        <f>C12-E12-G12</f>
        <v>95000</v>
      </c>
      <c r="E12" s="139">
        <v>20000</v>
      </c>
      <c r="F12" s="139"/>
      <c r="G12" s="148"/>
      <c r="H12" s="144"/>
      <c r="I12" s="144"/>
      <c r="J12" s="144"/>
      <c r="K12" s="144"/>
    </row>
    <row r="13" spans="1:11" s="108" customFormat="1" ht="18" customHeight="1" x14ac:dyDescent="0.25">
      <c r="A13" s="119" t="s">
        <v>51</v>
      </c>
      <c r="B13" s="120" t="s">
        <v>52</v>
      </c>
      <c r="C13" s="138">
        <v>226000</v>
      </c>
      <c r="D13" s="139">
        <f t="shared" si="3"/>
        <v>226000</v>
      </c>
      <c r="E13" s="139"/>
      <c r="F13" s="139"/>
      <c r="G13" s="111"/>
      <c r="H13" s="144"/>
      <c r="I13" s="144"/>
      <c r="J13" s="144"/>
      <c r="K13" s="144"/>
    </row>
    <row r="14" spans="1:11" s="108" customFormat="1" ht="18" customHeight="1" x14ac:dyDescent="0.25">
      <c r="A14" s="119" t="s">
        <v>53</v>
      </c>
      <c r="B14" s="120" t="s">
        <v>54</v>
      </c>
      <c r="C14" s="138">
        <v>41000</v>
      </c>
      <c r="D14" s="139">
        <v>25000</v>
      </c>
      <c r="E14" s="139">
        <v>16000</v>
      </c>
      <c r="F14" s="139"/>
      <c r="G14" s="111"/>
      <c r="H14" s="144"/>
      <c r="I14" s="144"/>
      <c r="J14" s="144"/>
      <c r="K14" s="144"/>
    </row>
    <row r="15" spans="1:11" s="108" customFormat="1" ht="18" customHeight="1" x14ac:dyDescent="0.25">
      <c r="A15" s="119" t="s">
        <v>55</v>
      </c>
      <c r="B15" s="120" t="s">
        <v>56</v>
      </c>
      <c r="C15" s="138">
        <v>3000</v>
      </c>
      <c r="D15" s="139">
        <f t="shared" si="3"/>
        <v>3000</v>
      </c>
      <c r="E15" s="139"/>
      <c r="F15" s="139"/>
      <c r="G15" s="111"/>
      <c r="H15" s="144"/>
      <c r="I15" s="144"/>
      <c r="J15" s="144"/>
      <c r="K15" s="144"/>
    </row>
    <row r="16" spans="1:11" s="108" customFormat="1" ht="18" customHeight="1" x14ac:dyDescent="0.25">
      <c r="A16" s="119" t="s">
        <v>57</v>
      </c>
      <c r="B16" s="120" t="s">
        <v>58</v>
      </c>
      <c r="C16" s="138">
        <v>65000</v>
      </c>
      <c r="D16" s="139">
        <f t="shared" si="3"/>
        <v>50000</v>
      </c>
      <c r="E16" s="139">
        <v>15000</v>
      </c>
      <c r="F16" s="139"/>
      <c r="G16" s="111"/>
      <c r="H16" s="144"/>
      <c r="I16" s="144"/>
      <c r="J16" s="144"/>
      <c r="K16" s="144"/>
    </row>
    <row r="17" spans="1:11" s="108" customFormat="1" ht="18" customHeight="1" x14ac:dyDescent="0.25">
      <c r="A17" s="119" t="s">
        <v>59</v>
      </c>
      <c r="B17" s="120" t="s">
        <v>60</v>
      </c>
      <c r="C17" s="138">
        <v>190000</v>
      </c>
      <c r="D17" s="139">
        <f>C17-G17</f>
        <v>170000</v>
      </c>
      <c r="E17" s="139"/>
      <c r="F17" s="139"/>
      <c r="G17" s="148">
        <v>20000</v>
      </c>
      <c r="H17" s="144"/>
      <c r="I17" s="144"/>
      <c r="J17" s="144"/>
      <c r="K17" s="144"/>
    </row>
    <row r="18" spans="1:11" s="108" customFormat="1" ht="18" customHeight="1" x14ac:dyDescent="0.25">
      <c r="A18" s="119" t="s">
        <v>61</v>
      </c>
      <c r="B18" s="120" t="s">
        <v>62</v>
      </c>
      <c r="C18" s="138">
        <v>0</v>
      </c>
      <c r="D18" s="139">
        <v>0</v>
      </c>
      <c r="E18" s="139"/>
      <c r="F18" s="139"/>
      <c r="G18" s="111"/>
      <c r="H18" s="144"/>
      <c r="I18" s="144"/>
      <c r="J18" s="144"/>
      <c r="K18" s="144"/>
    </row>
    <row r="19" spans="1:11" s="108" customFormat="1" ht="18" customHeight="1" x14ac:dyDescent="0.25">
      <c r="A19" s="119" t="s">
        <v>63</v>
      </c>
      <c r="B19" s="120" t="s">
        <v>64</v>
      </c>
      <c r="C19" s="138">
        <v>91000</v>
      </c>
      <c r="D19" s="139">
        <f t="shared" si="3"/>
        <v>91000</v>
      </c>
      <c r="E19" s="139"/>
      <c r="F19" s="139"/>
      <c r="G19" s="111"/>
      <c r="H19" s="144"/>
      <c r="I19" s="144"/>
      <c r="J19" s="144"/>
      <c r="K19" s="144"/>
    </row>
    <row r="20" spans="1:11" s="108" customFormat="1" ht="18" customHeight="1" x14ac:dyDescent="0.25">
      <c r="A20" s="119" t="s">
        <v>65</v>
      </c>
      <c r="B20" s="120" t="s">
        <v>66</v>
      </c>
      <c r="C20" s="145">
        <v>21000</v>
      </c>
      <c r="D20" s="147">
        <f>C20-E20</f>
        <v>0</v>
      </c>
      <c r="E20" s="139">
        <v>21000</v>
      </c>
      <c r="F20" s="139"/>
      <c r="G20" s="111"/>
      <c r="H20" s="144"/>
      <c r="I20" s="144"/>
      <c r="J20" s="144"/>
      <c r="K20" s="144"/>
    </row>
    <row r="21" spans="1:11" s="108" customFormat="1" ht="18" customHeight="1" x14ac:dyDescent="0.25">
      <c r="A21" s="119" t="s">
        <v>67</v>
      </c>
      <c r="B21" s="120" t="s">
        <v>68</v>
      </c>
      <c r="C21" s="138">
        <v>11000</v>
      </c>
      <c r="D21" s="139">
        <f t="shared" si="3"/>
        <v>9000</v>
      </c>
      <c r="E21" s="139">
        <v>2000</v>
      </c>
      <c r="F21" s="139"/>
      <c r="G21" s="111"/>
      <c r="H21" s="144"/>
      <c r="I21" s="144"/>
      <c r="J21" s="144"/>
      <c r="K21" s="144"/>
    </row>
    <row r="22" spans="1:11" s="108" customFormat="1" ht="18" customHeight="1" x14ac:dyDescent="0.25">
      <c r="A22" s="119" t="s">
        <v>69</v>
      </c>
      <c r="B22" s="120" t="s">
        <v>70</v>
      </c>
      <c r="C22" s="138">
        <v>40000</v>
      </c>
      <c r="D22" s="139">
        <v>25000</v>
      </c>
      <c r="E22" s="139">
        <v>15000</v>
      </c>
      <c r="F22" s="139"/>
      <c r="G22" s="111"/>
      <c r="H22" s="144"/>
      <c r="I22" s="144"/>
      <c r="J22" s="144"/>
      <c r="K22" s="144"/>
    </row>
    <row r="23" spans="1:11" s="108" customFormat="1" ht="18" customHeight="1" x14ac:dyDescent="0.25">
      <c r="A23" s="119" t="s">
        <v>71</v>
      </c>
      <c r="B23" s="120" t="s">
        <v>72</v>
      </c>
      <c r="C23" s="138">
        <v>14000</v>
      </c>
      <c r="D23" s="139">
        <f t="shared" si="3"/>
        <v>14000</v>
      </c>
      <c r="E23" s="139"/>
      <c r="F23" s="139"/>
      <c r="G23" s="111"/>
      <c r="H23" s="144"/>
      <c r="I23" s="144"/>
      <c r="J23" s="144"/>
      <c r="K23" s="144"/>
    </row>
    <row r="24" spans="1:11" s="108" customFormat="1" ht="18" customHeight="1" x14ac:dyDescent="0.25">
      <c r="A24" s="119" t="s">
        <v>73</v>
      </c>
      <c r="B24" s="120" t="s">
        <v>74</v>
      </c>
      <c r="C24" s="138">
        <v>28000</v>
      </c>
      <c r="D24" s="139">
        <f>C24-E24</f>
        <v>26000</v>
      </c>
      <c r="E24" s="139">
        <v>2000</v>
      </c>
      <c r="F24" s="139"/>
      <c r="G24" s="111"/>
      <c r="H24" s="144"/>
      <c r="I24" s="144"/>
      <c r="J24" s="144"/>
      <c r="K24" s="144"/>
    </row>
    <row r="25" spans="1:11" s="108" customFormat="1" ht="18" customHeight="1" x14ac:dyDescent="0.25">
      <c r="A25" s="119" t="s">
        <v>75</v>
      </c>
      <c r="B25" s="120" t="s">
        <v>76</v>
      </c>
      <c r="C25" s="138">
        <v>15500</v>
      </c>
      <c r="D25" s="139">
        <f t="shared" si="3"/>
        <v>15500</v>
      </c>
      <c r="E25" s="139"/>
      <c r="F25" s="139"/>
      <c r="G25" s="111"/>
      <c r="H25" s="144"/>
      <c r="I25" s="144"/>
      <c r="J25" s="144"/>
      <c r="K25" s="144"/>
    </row>
    <row r="26" spans="1:11" s="108" customFormat="1" ht="18" customHeight="1" x14ac:dyDescent="0.25">
      <c r="A26" s="119" t="s">
        <v>77</v>
      </c>
      <c r="B26" s="120" t="s">
        <v>78</v>
      </c>
      <c r="C26" s="138">
        <v>9000</v>
      </c>
      <c r="D26" s="139">
        <f t="shared" si="3"/>
        <v>6000</v>
      </c>
      <c r="E26" s="139">
        <v>3000</v>
      </c>
      <c r="F26" s="139"/>
      <c r="G26" s="111"/>
      <c r="H26" s="144"/>
      <c r="I26" s="144"/>
      <c r="J26" s="144"/>
      <c r="K26" s="144"/>
    </row>
    <row r="27" spans="1:11" s="108" customFormat="1" ht="18" customHeight="1" x14ac:dyDescent="0.25">
      <c r="A27" s="119" t="s">
        <v>79</v>
      </c>
      <c r="B27" s="120" t="s">
        <v>80</v>
      </c>
      <c r="C27" s="138">
        <v>1500</v>
      </c>
      <c r="D27" s="139">
        <f t="shared" si="3"/>
        <v>1500</v>
      </c>
      <c r="E27" s="139"/>
      <c r="F27" s="139"/>
      <c r="G27" s="111"/>
      <c r="H27" s="144"/>
      <c r="I27" s="144"/>
      <c r="J27" s="144"/>
      <c r="K27" s="144"/>
    </row>
    <row r="28" spans="1:11" s="108" customFormat="1" ht="18" customHeight="1" x14ac:dyDescent="0.25">
      <c r="A28" s="119">
        <v>3296</v>
      </c>
      <c r="B28" s="120" t="s">
        <v>133</v>
      </c>
      <c r="C28" s="138">
        <v>0</v>
      </c>
      <c r="D28" s="139">
        <f t="shared" si="3"/>
        <v>0</v>
      </c>
      <c r="E28" s="139"/>
      <c r="F28" s="139"/>
      <c r="G28" s="111"/>
      <c r="H28" s="144"/>
      <c r="I28" s="144"/>
      <c r="J28" s="144"/>
      <c r="K28" s="144"/>
    </row>
    <row r="29" spans="1:11" s="108" customFormat="1" ht="18" customHeight="1" x14ac:dyDescent="0.25">
      <c r="A29" s="119" t="s">
        <v>81</v>
      </c>
      <c r="B29" s="120" t="s">
        <v>32</v>
      </c>
      <c r="C29" s="138">
        <v>15000</v>
      </c>
      <c r="D29" s="139">
        <f t="shared" si="3"/>
        <v>13000</v>
      </c>
      <c r="E29" s="139">
        <v>2000</v>
      </c>
      <c r="F29" s="139"/>
      <c r="G29" s="111"/>
      <c r="H29" s="144"/>
      <c r="I29" s="144"/>
      <c r="J29" s="144"/>
      <c r="K29" s="144"/>
    </row>
    <row r="30" spans="1:11" s="108" customFormat="1" ht="18" customHeight="1" x14ac:dyDescent="0.25">
      <c r="A30" s="114">
        <v>34</v>
      </c>
      <c r="B30" s="121" t="s">
        <v>82</v>
      </c>
      <c r="C30" s="137">
        <f>SUM(C31:C33)</f>
        <v>5000</v>
      </c>
      <c r="D30" s="137">
        <f>SUM(D31:D33)</f>
        <v>5000</v>
      </c>
      <c r="E30" s="137">
        <f>SUM(E31:E33)</f>
        <v>0</v>
      </c>
      <c r="F30" s="137">
        <f>SUM(F31:F33)</f>
        <v>0</v>
      </c>
      <c r="G30" s="116">
        <f>SUM(G31:G33)</f>
        <v>0</v>
      </c>
      <c r="H30" s="144"/>
      <c r="I30" s="144"/>
      <c r="J30" s="144"/>
      <c r="K30" s="144"/>
    </row>
    <row r="31" spans="1:11" s="108" customFormat="1" ht="18" customHeight="1" x14ac:dyDescent="0.25">
      <c r="A31" s="119" t="s">
        <v>83</v>
      </c>
      <c r="B31" s="120" t="s">
        <v>84</v>
      </c>
      <c r="C31" s="138">
        <v>5000</v>
      </c>
      <c r="D31" s="139">
        <f>C31</f>
        <v>5000</v>
      </c>
      <c r="E31" s="139"/>
      <c r="F31" s="139"/>
      <c r="G31" s="111"/>
      <c r="H31" s="144"/>
      <c r="I31" s="144"/>
      <c r="J31" s="144"/>
      <c r="K31" s="144"/>
    </row>
    <row r="32" spans="1:11" s="108" customFormat="1" ht="18" customHeight="1" x14ac:dyDescent="0.25">
      <c r="A32" s="119" t="s">
        <v>85</v>
      </c>
      <c r="B32" s="120" t="s">
        <v>86</v>
      </c>
      <c r="C32" s="138">
        <v>0</v>
      </c>
      <c r="D32" s="139">
        <f>C32</f>
        <v>0</v>
      </c>
      <c r="E32" s="139"/>
      <c r="F32" s="139"/>
      <c r="G32" s="111"/>
      <c r="H32" s="144"/>
      <c r="I32" s="144"/>
      <c r="J32" s="144"/>
      <c r="K32" s="144"/>
    </row>
    <row r="33" spans="1:11" s="108" customFormat="1" ht="18" customHeight="1" x14ac:dyDescent="0.25">
      <c r="A33" s="119" t="s">
        <v>87</v>
      </c>
      <c r="B33" s="120" t="s">
        <v>88</v>
      </c>
      <c r="C33" s="138">
        <v>0</v>
      </c>
      <c r="D33" s="139">
        <v>0</v>
      </c>
      <c r="E33" s="139"/>
      <c r="F33" s="139"/>
      <c r="G33" s="111"/>
      <c r="H33" s="144"/>
      <c r="I33" s="144"/>
      <c r="J33" s="144"/>
      <c r="K33" s="144"/>
    </row>
    <row r="34" spans="1:11" s="108" customFormat="1" ht="18" customHeight="1" x14ac:dyDescent="0.25">
      <c r="A34" s="192" t="s">
        <v>137</v>
      </c>
      <c r="B34" s="193"/>
      <c r="C34" s="165">
        <v>185000</v>
      </c>
      <c r="D34" s="166">
        <v>120000</v>
      </c>
      <c r="E34" s="166">
        <v>56000</v>
      </c>
      <c r="F34" s="166">
        <v>0</v>
      </c>
      <c r="G34" s="167">
        <v>9000</v>
      </c>
      <c r="H34" s="144"/>
      <c r="I34" s="144"/>
      <c r="J34" s="144"/>
      <c r="K34" s="144"/>
    </row>
    <row r="35" spans="1:11" s="108" customFormat="1" ht="18" customHeight="1" x14ac:dyDescent="0.25">
      <c r="A35" s="119">
        <v>4</v>
      </c>
      <c r="B35" s="161" t="s">
        <v>138</v>
      </c>
      <c r="C35" s="162">
        <v>185000</v>
      </c>
      <c r="D35" s="163">
        <v>120000</v>
      </c>
      <c r="E35" s="163">
        <v>56000</v>
      </c>
      <c r="F35" s="163">
        <v>0</v>
      </c>
      <c r="G35" s="164">
        <v>9000</v>
      </c>
      <c r="H35" s="144"/>
      <c r="I35" s="144"/>
      <c r="J35" s="144"/>
      <c r="K35" s="144"/>
    </row>
    <row r="36" spans="1:11" s="108" customFormat="1" ht="20.25" customHeight="1" x14ac:dyDescent="0.25">
      <c r="A36" s="119">
        <v>42</v>
      </c>
      <c r="B36" s="161" t="s">
        <v>139</v>
      </c>
      <c r="C36" s="162">
        <v>185000</v>
      </c>
      <c r="D36" s="163">
        <v>120000</v>
      </c>
      <c r="E36" s="163">
        <v>56000</v>
      </c>
      <c r="F36" s="163">
        <v>0</v>
      </c>
      <c r="G36" s="164">
        <v>9000</v>
      </c>
      <c r="H36" s="144"/>
      <c r="I36" s="144"/>
      <c r="J36" s="144"/>
      <c r="K36" s="144"/>
    </row>
    <row r="37" spans="1:11" s="108" customFormat="1" ht="18" customHeight="1" x14ac:dyDescent="0.25">
      <c r="A37" s="119">
        <v>421</v>
      </c>
      <c r="B37" s="161" t="s">
        <v>140</v>
      </c>
      <c r="C37" s="162">
        <f>C38</f>
        <v>100000</v>
      </c>
      <c r="D37" s="163">
        <v>100000</v>
      </c>
      <c r="E37" s="163">
        <v>0</v>
      </c>
      <c r="F37" s="163">
        <v>0</v>
      </c>
      <c r="G37" s="164">
        <v>0</v>
      </c>
      <c r="H37" s="144"/>
      <c r="I37" s="144"/>
      <c r="J37" s="144"/>
      <c r="K37" s="144"/>
    </row>
    <row r="38" spans="1:11" s="108" customFormat="1" ht="18" customHeight="1" x14ac:dyDescent="0.25">
      <c r="A38" s="119">
        <v>4212</v>
      </c>
      <c r="B38" s="120" t="s">
        <v>141</v>
      </c>
      <c r="C38" s="138">
        <v>100000</v>
      </c>
      <c r="D38" s="139">
        <v>100000</v>
      </c>
      <c r="E38" s="139"/>
      <c r="F38" s="139"/>
      <c r="G38" s="148"/>
      <c r="H38" s="144"/>
      <c r="I38" s="144"/>
      <c r="J38" s="144"/>
      <c r="K38" s="144"/>
    </row>
    <row r="39" spans="1:11" s="108" customFormat="1" ht="18" customHeight="1" x14ac:dyDescent="0.25">
      <c r="A39" s="119">
        <v>422</v>
      </c>
      <c r="B39" s="161" t="s">
        <v>142</v>
      </c>
      <c r="C39" s="162">
        <f>C40+C41+C42+C43+C44</f>
        <v>85000</v>
      </c>
      <c r="D39" s="163">
        <v>20000</v>
      </c>
      <c r="E39" s="163">
        <v>56000</v>
      </c>
      <c r="F39" s="139">
        <v>0</v>
      </c>
      <c r="G39" s="164">
        <v>9000</v>
      </c>
      <c r="H39" s="144"/>
      <c r="I39" s="144"/>
      <c r="J39" s="144"/>
      <c r="K39" s="144"/>
    </row>
    <row r="40" spans="1:11" s="108" customFormat="1" ht="18" customHeight="1" x14ac:dyDescent="0.25">
      <c r="A40" s="119">
        <v>4221</v>
      </c>
      <c r="B40" s="120" t="s">
        <v>117</v>
      </c>
      <c r="C40" s="138">
        <v>80000</v>
      </c>
      <c r="D40" s="139">
        <v>20000</v>
      </c>
      <c r="E40" s="139">
        <v>51000</v>
      </c>
      <c r="F40" s="139"/>
      <c r="G40" s="148">
        <v>9000</v>
      </c>
      <c r="H40" s="144"/>
      <c r="I40" s="144"/>
      <c r="J40" s="144"/>
      <c r="K40" s="144"/>
    </row>
    <row r="41" spans="1:11" s="108" customFormat="1" ht="18" customHeight="1" x14ac:dyDescent="0.25">
      <c r="A41" s="119">
        <v>4222</v>
      </c>
      <c r="B41" s="120" t="s">
        <v>143</v>
      </c>
      <c r="C41" s="138">
        <v>2000</v>
      </c>
      <c r="D41" s="139"/>
      <c r="E41" s="139">
        <v>2000</v>
      </c>
      <c r="F41" s="139"/>
      <c r="G41" s="111"/>
      <c r="H41" s="144"/>
      <c r="I41" s="144"/>
      <c r="J41" s="144"/>
      <c r="K41" s="144"/>
    </row>
    <row r="42" spans="1:11" s="108" customFormat="1" ht="18" customHeight="1" x14ac:dyDescent="0.25">
      <c r="A42" s="119">
        <v>4223</v>
      </c>
      <c r="B42" s="120" t="s">
        <v>144</v>
      </c>
      <c r="C42" s="138">
        <v>0</v>
      </c>
      <c r="D42" s="139"/>
      <c r="E42" s="139"/>
      <c r="F42" s="139"/>
      <c r="G42" s="111"/>
      <c r="H42" s="144"/>
      <c r="I42" s="144"/>
      <c r="J42" s="144"/>
      <c r="K42" s="144"/>
    </row>
    <row r="43" spans="1:11" s="108" customFormat="1" ht="18" customHeight="1" x14ac:dyDescent="0.25">
      <c r="A43" s="119">
        <v>4226</v>
      </c>
      <c r="B43" s="120" t="s">
        <v>145</v>
      </c>
      <c r="C43" s="138">
        <v>2000</v>
      </c>
      <c r="D43" s="139"/>
      <c r="E43" s="139">
        <v>2000</v>
      </c>
      <c r="F43" s="139"/>
      <c r="G43" s="111"/>
      <c r="H43" s="144"/>
      <c r="I43" s="144"/>
      <c r="J43" s="144"/>
      <c r="K43" s="144"/>
    </row>
    <row r="44" spans="1:11" s="108" customFormat="1" ht="18" customHeight="1" x14ac:dyDescent="0.25">
      <c r="A44" s="119">
        <v>4227</v>
      </c>
      <c r="B44" s="120" t="s">
        <v>118</v>
      </c>
      <c r="C44" s="138">
        <v>1000</v>
      </c>
      <c r="D44" s="139"/>
      <c r="E44" s="139">
        <v>1000</v>
      </c>
      <c r="F44" s="139"/>
      <c r="G44" s="111"/>
      <c r="H44" s="144"/>
      <c r="I44" s="144"/>
      <c r="J44" s="144"/>
      <c r="K44" s="144"/>
    </row>
    <row r="45" spans="1:11" s="108" customFormat="1" ht="18" customHeight="1" x14ac:dyDescent="0.25">
      <c r="A45" s="119">
        <v>4262</v>
      </c>
      <c r="B45" s="120" t="s">
        <v>146</v>
      </c>
      <c r="C45" s="138">
        <v>0</v>
      </c>
      <c r="D45" s="139"/>
      <c r="E45" s="139"/>
      <c r="F45" s="139"/>
      <c r="G45" s="111"/>
      <c r="H45" s="144"/>
      <c r="I45" s="144"/>
      <c r="J45" s="144"/>
      <c r="K45" s="144"/>
    </row>
    <row r="46" spans="1:11" s="108" customFormat="1" ht="24.75" customHeight="1" x14ac:dyDescent="0.25">
      <c r="A46" s="194" t="s">
        <v>90</v>
      </c>
      <c r="B46" s="195"/>
      <c r="C46" s="136">
        <f>SUM(C47,C57,C60,C63,C65,C68,C71,C54,C74)</f>
        <v>2103000</v>
      </c>
      <c r="D46" s="136">
        <f>SUM(D47,D57,D60,D63,D65,D68,D71,D54,D74)</f>
        <v>1124000</v>
      </c>
      <c r="E46" s="136">
        <f>SUM(E47,E57,E60,E63,E65,E68,E71,E54,E74)</f>
        <v>9000</v>
      </c>
      <c r="F46" s="136">
        <f>SUM(F47,F57,F60,F63,F65,F68,F71,F54,F74)</f>
        <v>970000</v>
      </c>
      <c r="G46" s="136">
        <f>SUM(G47,G57,G60,G63,G65,G68,G71,G54,G74)</f>
        <v>0</v>
      </c>
      <c r="H46" s="144"/>
      <c r="I46" s="144"/>
      <c r="J46" s="160"/>
      <c r="K46" s="160"/>
    </row>
    <row r="47" spans="1:11" s="108" customFormat="1" ht="18" customHeight="1" x14ac:dyDescent="0.25">
      <c r="A47" s="114"/>
      <c r="B47" s="115" t="s">
        <v>91</v>
      </c>
      <c r="C47" s="137">
        <f t="shared" ref="C47:G47" si="4">C48</f>
        <v>950000</v>
      </c>
      <c r="D47" s="137">
        <f t="shared" si="4"/>
        <v>530000</v>
      </c>
      <c r="E47" s="137">
        <f t="shared" si="4"/>
        <v>0</v>
      </c>
      <c r="F47" s="137">
        <f t="shared" si="4"/>
        <v>420000</v>
      </c>
      <c r="G47" s="116">
        <f t="shared" si="4"/>
        <v>0</v>
      </c>
      <c r="H47" s="144"/>
      <c r="I47" s="144"/>
      <c r="J47" s="144"/>
      <c r="K47" s="144"/>
    </row>
    <row r="48" spans="1:11" s="108" customFormat="1" ht="18" customHeight="1" x14ac:dyDescent="0.25">
      <c r="A48" s="114">
        <v>31</v>
      </c>
      <c r="B48" s="121" t="s">
        <v>29</v>
      </c>
      <c r="C48" s="137">
        <f>SUM(C49:C53)</f>
        <v>950000</v>
      </c>
      <c r="D48" s="137">
        <f>SUM(D49:D53)</f>
        <v>530000</v>
      </c>
      <c r="E48" s="137">
        <f t="shared" ref="E48:G48" si="5">SUM(E49:E53)</f>
        <v>0</v>
      </c>
      <c r="F48" s="137">
        <f t="shared" si="5"/>
        <v>420000</v>
      </c>
      <c r="G48" s="116">
        <f t="shared" si="5"/>
        <v>0</v>
      </c>
      <c r="H48" s="144"/>
      <c r="I48" s="144"/>
      <c r="J48" s="144"/>
      <c r="K48" s="144"/>
    </row>
    <row r="49" spans="1:11" s="108" customFormat="1" ht="18" customHeight="1" x14ac:dyDescent="0.25">
      <c r="A49" s="119" t="s">
        <v>92</v>
      </c>
      <c r="B49" s="120" t="s">
        <v>93</v>
      </c>
      <c r="C49" s="138">
        <v>787000</v>
      </c>
      <c r="D49" s="139">
        <f>C49-F49</f>
        <v>437000</v>
      </c>
      <c r="E49" s="139"/>
      <c r="F49" s="139">
        <v>350000</v>
      </c>
      <c r="G49" s="111"/>
      <c r="H49" s="144"/>
      <c r="I49" s="144"/>
      <c r="J49" s="144"/>
      <c r="K49" s="144"/>
    </row>
    <row r="50" spans="1:11" s="108" customFormat="1" ht="18" customHeight="1" x14ac:dyDescent="0.25">
      <c r="A50" s="119" t="s">
        <v>94</v>
      </c>
      <c r="B50" s="120" t="s">
        <v>30</v>
      </c>
      <c r="C50" s="138">
        <v>2000</v>
      </c>
      <c r="D50" s="139">
        <f t="shared" ref="D50:D53" si="6">C50-F50</f>
        <v>1000</v>
      </c>
      <c r="E50" s="139"/>
      <c r="F50" s="139">
        <v>1000</v>
      </c>
      <c r="G50" s="111"/>
      <c r="H50" s="144"/>
      <c r="I50" s="144"/>
      <c r="J50" s="144"/>
      <c r="K50" s="160"/>
    </row>
    <row r="51" spans="1:11" s="108" customFormat="1" ht="18" customHeight="1" x14ac:dyDescent="0.25">
      <c r="A51" s="119" t="s">
        <v>95</v>
      </c>
      <c r="B51" s="120" t="s">
        <v>96</v>
      </c>
      <c r="C51" s="138">
        <v>122000</v>
      </c>
      <c r="D51" s="139">
        <f t="shared" si="6"/>
        <v>72000</v>
      </c>
      <c r="E51" s="139"/>
      <c r="F51" s="139">
        <v>50000</v>
      </c>
      <c r="G51" s="111"/>
      <c r="H51" s="144"/>
      <c r="I51" s="144"/>
      <c r="J51" s="144"/>
      <c r="K51" s="144"/>
    </row>
    <row r="52" spans="1:11" s="108" customFormat="1" ht="18" customHeight="1" x14ac:dyDescent="0.25">
      <c r="A52" s="119" t="s">
        <v>97</v>
      </c>
      <c r="B52" s="120" t="s">
        <v>98</v>
      </c>
      <c r="C52" s="138">
        <v>13000</v>
      </c>
      <c r="D52" s="139">
        <f t="shared" si="6"/>
        <v>8000</v>
      </c>
      <c r="E52" s="139"/>
      <c r="F52" s="139">
        <v>5000</v>
      </c>
      <c r="G52" s="111"/>
      <c r="H52" s="144"/>
      <c r="I52" s="144"/>
      <c r="J52" s="144"/>
      <c r="K52" s="144"/>
    </row>
    <row r="53" spans="1:11" s="108" customFormat="1" ht="18" customHeight="1" x14ac:dyDescent="0.25">
      <c r="A53" s="119" t="s">
        <v>99</v>
      </c>
      <c r="B53" s="120" t="s">
        <v>100</v>
      </c>
      <c r="C53" s="138">
        <v>26000</v>
      </c>
      <c r="D53" s="139">
        <f t="shared" si="6"/>
        <v>12000</v>
      </c>
      <c r="E53" s="139"/>
      <c r="F53" s="139">
        <v>14000</v>
      </c>
      <c r="G53" s="111"/>
      <c r="H53" s="144"/>
      <c r="I53" s="144"/>
      <c r="J53" s="144"/>
      <c r="K53" s="144"/>
    </row>
    <row r="54" spans="1:11" s="108" customFormat="1" ht="18" customHeight="1" x14ac:dyDescent="0.25">
      <c r="A54" s="155"/>
      <c r="B54" s="156" t="s">
        <v>111</v>
      </c>
      <c r="C54" s="157">
        <f>C55</f>
        <v>300000</v>
      </c>
      <c r="D54" s="157">
        <f t="shared" ref="D54:G55" si="7">D55</f>
        <v>300000</v>
      </c>
      <c r="E54" s="157">
        <f t="shared" si="7"/>
        <v>0</v>
      </c>
      <c r="F54" s="157">
        <f t="shared" si="7"/>
        <v>0</v>
      </c>
      <c r="G54" s="158">
        <f t="shared" si="7"/>
        <v>0</v>
      </c>
      <c r="H54" s="144"/>
      <c r="I54" s="144"/>
      <c r="J54" s="144"/>
      <c r="K54" s="144"/>
    </row>
    <row r="55" spans="1:11" s="108" customFormat="1" ht="25.5" x14ac:dyDescent="0.2">
      <c r="A55" s="127" t="s">
        <v>112</v>
      </c>
      <c r="B55" s="121" t="s">
        <v>113</v>
      </c>
      <c r="C55" s="137">
        <f>C56</f>
        <v>300000</v>
      </c>
      <c r="D55" s="137">
        <f t="shared" si="7"/>
        <v>300000</v>
      </c>
      <c r="E55" s="137">
        <f t="shared" si="7"/>
        <v>0</v>
      </c>
      <c r="F55" s="137">
        <f t="shared" si="7"/>
        <v>0</v>
      </c>
      <c r="G55" s="116">
        <f t="shared" si="7"/>
        <v>0</v>
      </c>
      <c r="H55" s="144"/>
      <c r="I55" s="144"/>
      <c r="J55" s="144"/>
      <c r="K55" s="144"/>
    </row>
    <row r="56" spans="1:11" s="108" customFormat="1" ht="18" customHeight="1" x14ac:dyDescent="0.25">
      <c r="A56" s="119">
        <v>3722</v>
      </c>
      <c r="B56" s="120" t="s">
        <v>114</v>
      </c>
      <c r="C56" s="138">
        <v>300000</v>
      </c>
      <c r="D56" s="139">
        <v>300000</v>
      </c>
      <c r="E56" s="139"/>
      <c r="F56" s="139"/>
      <c r="G56" s="111"/>
      <c r="H56" s="144"/>
      <c r="I56" s="144"/>
      <c r="J56" s="144"/>
      <c r="K56" s="144"/>
    </row>
    <row r="57" spans="1:11" s="108" customFormat="1" ht="18" customHeight="1" x14ac:dyDescent="0.25">
      <c r="A57" s="123"/>
      <c r="B57" s="124" t="s">
        <v>101</v>
      </c>
      <c r="C57" s="137">
        <f>C58</f>
        <v>550000</v>
      </c>
      <c r="D57" s="137">
        <f t="shared" ref="D57:G58" si="8">D58</f>
        <v>50000</v>
      </c>
      <c r="E57" s="137">
        <f t="shared" si="8"/>
        <v>0</v>
      </c>
      <c r="F57" s="137">
        <f t="shared" si="8"/>
        <v>500000</v>
      </c>
      <c r="G57" s="116">
        <f t="shared" si="8"/>
        <v>0</v>
      </c>
      <c r="H57" s="144"/>
      <c r="I57" s="144"/>
      <c r="J57" s="144"/>
      <c r="K57" s="144"/>
    </row>
    <row r="58" spans="1:11" s="108" customFormat="1" ht="18" customHeight="1" x14ac:dyDescent="0.25">
      <c r="A58" s="123">
        <v>32</v>
      </c>
      <c r="B58" s="121" t="s">
        <v>31</v>
      </c>
      <c r="C58" s="137">
        <f>C59</f>
        <v>550000</v>
      </c>
      <c r="D58" s="137">
        <f t="shared" si="8"/>
        <v>50000</v>
      </c>
      <c r="E58" s="137">
        <f t="shared" si="8"/>
        <v>0</v>
      </c>
      <c r="F58" s="137">
        <f t="shared" si="8"/>
        <v>500000</v>
      </c>
      <c r="G58" s="116">
        <f t="shared" si="8"/>
        <v>0</v>
      </c>
      <c r="H58" s="144"/>
      <c r="I58" s="144"/>
      <c r="J58" s="144"/>
      <c r="K58" s="144"/>
    </row>
    <row r="59" spans="1:11" s="108" customFormat="1" ht="18" customHeight="1" x14ac:dyDescent="0.25">
      <c r="A59" s="125" t="s">
        <v>102</v>
      </c>
      <c r="B59" s="126" t="s">
        <v>103</v>
      </c>
      <c r="C59" s="138">
        <v>550000</v>
      </c>
      <c r="D59" s="139">
        <v>50000</v>
      </c>
      <c r="E59" s="139"/>
      <c r="F59" s="139">
        <f>C59-D59</f>
        <v>500000</v>
      </c>
      <c r="G59" s="111"/>
      <c r="H59" s="144"/>
      <c r="I59" s="144"/>
      <c r="J59" s="144"/>
      <c r="K59" s="144"/>
    </row>
    <row r="60" spans="1:11" s="108" customFormat="1" x14ac:dyDescent="0.25">
      <c r="A60" s="125"/>
      <c r="B60" s="124" t="s">
        <v>104</v>
      </c>
      <c r="C60" s="137">
        <f>C61</f>
        <v>30000</v>
      </c>
      <c r="D60" s="137">
        <f t="shared" ref="D60:G61" si="9">D61</f>
        <v>30000</v>
      </c>
      <c r="E60" s="137">
        <f t="shared" si="9"/>
        <v>0</v>
      </c>
      <c r="F60" s="137">
        <f t="shared" si="9"/>
        <v>0</v>
      </c>
      <c r="G60" s="116">
        <f t="shared" si="9"/>
        <v>0</v>
      </c>
      <c r="H60" s="144"/>
      <c r="I60" s="144"/>
      <c r="J60" s="144"/>
      <c r="K60" s="144"/>
    </row>
    <row r="61" spans="1:11" s="108" customFormat="1" ht="18" customHeight="1" x14ac:dyDescent="0.25">
      <c r="A61" s="123">
        <v>32</v>
      </c>
      <c r="B61" s="121" t="s">
        <v>31</v>
      </c>
      <c r="C61" s="137">
        <f>C62</f>
        <v>30000</v>
      </c>
      <c r="D61" s="137">
        <f t="shared" si="9"/>
        <v>30000</v>
      </c>
      <c r="E61" s="137">
        <f t="shared" si="9"/>
        <v>0</v>
      </c>
      <c r="F61" s="137">
        <f t="shared" si="9"/>
        <v>0</v>
      </c>
      <c r="G61" s="116">
        <f t="shared" si="9"/>
        <v>0</v>
      </c>
      <c r="H61" s="144"/>
      <c r="I61" s="144"/>
      <c r="J61" s="144"/>
      <c r="K61" s="144"/>
    </row>
    <row r="62" spans="1:11" s="108" customFormat="1" ht="18" customHeight="1" x14ac:dyDescent="0.25">
      <c r="A62" s="119" t="s">
        <v>105</v>
      </c>
      <c r="B62" s="152" t="s">
        <v>106</v>
      </c>
      <c r="C62" s="138">
        <v>30000</v>
      </c>
      <c r="D62" s="139">
        <v>30000</v>
      </c>
      <c r="E62" s="139"/>
      <c r="F62" s="139"/>
      <c r="G62" s="111"/>
      <c r="H62" s="144"/>
      <c r="I62" s="144"/>
      <c r="J62" s="144"/>
      <c r="K62" s="144"/>
    </row>
    <row r="63" spans="1:11" s="108" customFormat="1" x14ac:dyDescent="0.25">
      <c r="A63" s="123"/>
      <c r="B63" s="124" t="s">
        <v>107</v>
      </c>
      <c r="C63" s="137">
        <f>C64</f>
        <v>0</v>
      </c>
      <c r="D63" s="137">
        <f t="shared" ref="D63:G63" si="10">D64</f>
        <v>0</v>
      </c>
      <c r="E63" s="137">
        <f t="shared" si="10"/>
        <v>0</v>
      </c>
      <c r="F63" s="137">
        <f t="shared" si="10"/>
        <v>0</v>
      </c>
      <c r="G63" s="116">
        <f t="shared" si="10"/>
        <v>0</v>
      </c>
      <c r="H63" s="144"/>
      <c r="I63" s="144"/>
      <c r="J63" s="144"/>
      <c r="K63" s="144"/>
    </row>
    <row r="64" spans="1:11" s="108" customFormat="1" ht="18" customHeight="1" x14ac:dyDescent="0.25">
      <c r="A64" s="123">
        <v>32</v>
      </c>
      <c r="B64" s="121" t="s">
        <v>31</v>
      </c>
      <c r="C64" s="137">
        <v>0</v>
      </c>
      <c r="D64" s="137">
        <v>0</v>
      </c>
      <c r="E64" s="137">
        <v>0</v>
      </c>
      <c r="F64" s="137">
        <v>0</v>
      </c>
      <c r="G64" s="116">
        <v>0</v>
      </c>
      <c r="H64" s="144"/>
      <c r="I64" s="144"/>
      <c r="J64" s="144"/>
      <c r="K64" s="144"/>
    </row>
    <row r="65" spans="1:11" s="108" customFormat="1" ht="18" customHeight="1" x14ac:dyDescent="0.25">
      <c r="A65" s="125"/>
      <c r="B65" s="124" t="s">
        <v>108</v>
      </c>
      <c r="C65" s="137">
        <f>C66</f>
        <v>70000</v>
      </c>
      <c r="D65" s="137">
        <f t="shared" ref="D65:G66" si="11">D66</f>
        <v>20000</v>
      </c>
      <c r="E65" s="137">
        <f t="shared" si="11"/>
        <v>0</v>
      </c>
      <c r="F65" s="137">
        <f t="shared" si="11"/>
        <v>50000</v>
      </c>
      <c r="G65" s="116">
        <f t="shared" si="11"/>
        <v>0</v>
      </c>
      <c r="H65" s="144"/>
      <c r="I65" s="144"/>
      <c r="J65" s="144"/>
      <c r="K65" s="144"/>
    </row>
    <row r="66" spans="1:11" s="108" customFormat="1" ht="18" customHeight="1" x14ac:dyDescent="0.25">
      <c r="A66" s="123">
        <v>32</v>
      </c>
      <c r="B66" s="121" t="s">
        <v>31</v>
      </c>
      <c r="C66" s="137">
        <f>C67</f>
        <v>70000</v>
      </c>
      <c r="D66" s="137">
        <f t="shared" si="11"/>
        <v>20000</v>
      </c>
      <c r="E66" s="137">
        <f t="shared" si="11"/>
        <v>0</v>
      </c>
      <c r="F66" s="137">
        <f t="shared" si="11"/>
        <v>50000</v>
      </c>
      <c r="G66" s="116">
        <f t="shared" si="11"/>
        <v>0</v>
      </c>
      <c r="H66" s="144"/>
      <c r="I66" s="144"/>
      <c r="J66" s="144"/>
      <c r="K66" s="144"/>
    </row>
    <row r="67" spans="1:11" s="108" customFormat="1" ht="18" customHeight="1" x14ac:dyDescent="0.25">
      <c r="A67" s="119" t="s">
        <v>81</v>
      </c>
      <c r="B67" s="120" t="s">
        <v>32</v>
      </c>
      <c r="C67" s="138">
        <v>70000</v>
      </c>
      <c r="D67" s="139">
        <v>20000</v>
      </c>
      <c r="E67" s="139">
        <v>0</v>
      </c>
      <c r="F67" s="139">
        <v>50000</v>
      </c>
      <c r="G67" s="111"/>
      <c r="H67" s="144"/>
      <c r="I67" s="144"/>
      <c r="J67" s="144"/>
      <c r="K67" s="144"/>
    </row>
    <row r="68" spans="1:11" s="108" customFormat="1" ht="18" customHeight="1" x14ac:dyDescent="0.25">
      <c r="A68" s="125"/>
      <c r="B68" s="124" t="s">
        <v>109</v>
      </c>
      <c r="C68" s="137">
        <f>C69</f>
        <v>119000</v>
      </c>
      <c r="D68" s="137">
        <f t="shared" ref="D68:G69" si="12">D69</f>
        <v>119000</v>
      </c>
      <c r="E68" s="137">
        <f t="shared" si="12"/>
        <v>0</v>
      </c>
      <c r="F68" s="137">
        <f t="shared" si="12"/>
        <v>0</v>
      </c>
      <c r="G68" s="116">
        <f t="shared" si="12"/>
        <v>0</v>
      </c>
      <c r="H68" s="144"/>
      <c r="I68" s="144"/>
      <c r="J68" s="144"/>
      <c r="K68" s="144"/>
    </row>
    <row r="69" spans="1:11" s="108" customFormat="1" ht="18" customHeight="1" x14ac:dyDescent="0.25">
      <c r="A69" s="123">
        <v>32</v>
      </c>
      <c r="B69" s="121" t="s">
        <v>31</v>
      </c>
      <c r="C69" s="137">
        <f>C70</f>
        <v>119000</v>
      </c>
      <c r="D69" s="137">
        <f t="shared" si="12"/>
        <v>119000</v>
      </c>
      <c r="E69" s="137">
        <f t="shared" si="12"/>
        <v>0</v>
      </c>
      <c r="F69" s="137">
        <f t="shared" si="12"/>
        <v>0</v>
      </c>
      <c r="G69" s="116">
        <f t="shared" si="12"/>
        <v>0</v>
      </c>
      <c r="H69" s="144"/>
      <c r="I69" s="144"/>
      <c r="J69" s="144"/>
      <c r="K69" s="144"/>
    </row>
    <row r="70" spans="1:11" s="108" customFormat="1" ht="18" customHeight="1" x14ac:dyDescent="0.25">
      <c r="A70" s="119" t="s">
        <v>69</v>
      </c>
      <c r="B70" s="120" t="s">
        <v>70</v>
      </c>
      <c r="C70" s="138">
        <v>119000</v>
      </c>
      <c r="D70" s="139">
        <f>C70</f>
        <v>119000</v>
      </c>
      <c r="E70" s="139"/>
      <c r="F70" s="139"/>
      <c r="G70" s="111"/>
      <c r="H70" s="144"/>
      <c r="I70" s="144"/>
      <c r="J70" s="144"/>
      <c r="K70" s="144"/>
    </row>
    <row r="71" spans="1:11" s="108" customFormat="1" ht="18" customHeight="1" x14ac:dyDescent="0.25">
      <c r="A71" s="125"/>
      <c r="B71" s="124" t="s">
        <v>110</v>
      </c>
      <c r="C71" s="137">
        <f>C72</f>
        <v>70000</v>
      </c>
      <c r="D71" s="137">
        <f t="shared" ref="D71:G72" si="13">D72</f>
        <v>70000</v>
      </c>
      <c r="E71" s="137">
        <f t="shared" si="13"/>
        <v>0</v>
      </c>
      <c r="F71" s="137">
        <f t="shared" si="13"/>
        <v>0</v>
      </c>
      <c r="G71" s="116">
        <f t="shared" si="13"/>
        <v>0</v>
      </c>
      <c r="H71" s="144"/>
      <c r="I71" s="144"/>
      <c r="J71" s="144"/>
      <c r="K71" s="144"/>
    </row>
    <row r="72" spans="1:11" s="108" customFormat="1" ht="18" customHeight="1" x14ac:dyDescent="0.25">
      <c r="A72" s="123">
        <v>32</v>
      </c>
      <c r="B72" s="121" t="s">
        <v>31</v>
      </c>
      <c r="C72" s="137">
        <f>C73</f>
        <v>70000</v>
      </c>
      <c r="D72" s="137">
        <f t="shared" si="13"/>
        <v>70000</v>
      </c>
      <c r="E72" s="137">
        <f t="shared" si="13"/>
        <v>0</v>
      </c>
      <c r="F72" s="137">
        <f t="shared" si="13"/>
        <v>0</v>
      </c>
      <c r="G72" s="116">
        <f t="shared" si="13"/>
        <v>0</v>
      </c>
      <c r="H72" s="144"/>
      <c r="I72" s="144"/>
      <c r="J72" s="144"/>
      <c r="K72" s="144"/>
    </row>
    <row r="73" spans="1:11" s="108" customFormat="1" ht="18" customHeight="1" x14ac:dyDescent="0.25">
      <c r="A73" s="119" t="s">
        <v>69</v>
      </c>
      <c r="B73" s="120" t="s">
        <v>70</v>
      </c>
      <c r="C73" s="138">
        <v>70000</v>
      </c>
      <c r="D73" s="139">
        <f>C73</f>
        <v>70000</v>
      </c>
      <c r="E73" s="139"/>
      <c r="F73" s="139"/>
      <c r="G73" s="111"/>
      <c r="H73" s="144"/>
      <c r="I73" s="144"/>
      <c r="J73" s="144"/>
      <c r="K73" s="144"/>
    </row>
    <row r="74" spans="1:11" s="108" customFormat="1" ht="31.5" customHeight="1" x14ac:dyDescent="0.25">
      <c r="A74" s="196" t="s">
        <v>115</v>
      </c>
      <c r="B74" s="197"/>
      <c r="C74" s="137">
        <v>14000</v>
      </c>
      <c r="D74" s="137">
        <v>5000</v>
      </c>
      <c r="E74" s="137">
        <v>9000</v>
      </c>
      <c r="F74" s="137">
        <v>0</v>
      </c>
      <c r="G74" s="116">
        <v>0</v>
      </c>
      <c r="H74" s="144"/>
      <c r="I74" s="144"/>
      <c r="J74" s="144"/>
      <c r="K74" s="144"/>
    </row>
    <row r="75" spans="1:11" s="108" customFormat="1" ht="18" customHeight="1" x14ac:dyDescent="0.2">
      <c r="A75" s="128" t="s">
        <v>116</v>
      </c>
      <c r="B75" s="129" t="s">
        <v>89</v>
      </c>
      <c r="C75" s="137">
        <f>SUM(C76:C76)</f>
        <v>14000</v>
      </c>
      <c r="D75" s="137">
        <f>SUM(D76:D76)</f>
        <v>5000</v>
      </c>
      <c r="E75" s="137">
        <f>SUM(E76:E76)</f>
        <v>9000</v>
      </c>
      <c r="F75" s="137">
        <f>SUM(F76:F76)</f>
        <v>0</v>
      </c>
      <c r="G75" s="116">
        <f>SUM(G76:G76)</f>
        <v>0</v>
      </c>
      <c r="H75" s="144"/>
      <c r="I75" s="144"/>
      <c r="J75" s="144"/>
      <c r="K75" s="144"/>
    </row>
    <row r="76" spans="1:11" s="108" customFormat="1" ht="18" customHeight="1" x14ac:dyDescent="0.25">
      <c r="A76" s="119" t="s">
        <v>119</v>
      </c>
      <c r="B76" s="120" t="s">
        <v>120</v>
      </c>
      <c r="C76" s="138">
        <v>14000</v>
      </c>
      <c r="D76" s="139">
        <v>5000</v>
      </c>
      <c r="E76" s="139">
        <v>9000</v>
      </c>
      <c r="F76" s="139"/>
      <c r="G76" s="111"/>
      <c r="H76" s="144"/>
      <c r="I76" s="144"/>
      <c r="J76" s="144"/>
      <c r="K76" s="144"/>
    </row>
    <row r="77" spans="1:11" s="108" customFormat="1" ht="24.75" customHeight="1" x14ac:dyDescent="0.25">
      <c r="A77" s="122" t="s">
        <v>132</v>
      </c>
      <c r="B77" s="122"/>
      <c r="C77" s="136">
        <f t="shared" ref="C77:D77" si="14">C78</f>
        <v>7200000</v>
      </c>
      <c r="D77" s="136">
        <f t="shared" si="14"/>
        <v>7200000</v>
      </c>
      <c r="E77" s="136">
        <f>E78</f>
        <v>0</v>
      </c>
      <c r="F77" s="136">
        <f t="shared" ref="F77" si="15">F78</f>
        <v>0</v>
      </c>
      <c r="G77" s="136">
        <f t="shared" ref="G77" si="16">G78</f>
        <v>0</v>
      </c>
      <c r="H77" s="144"/>
      <c r="I77" s="144"/>
      <c r="J77" s="144"/>
      <c r="K77" s="144"/>
    </row>
    <row r="78" spans="1:11" s="108" customFormat="1" ht="18" customHeight="1" x14ac:dyDescent="0.25">
      <c r="A78" s="114">
        <v>31</v>
      </c>
      <c r="B78" s="142" t="s">
        <v>93</v>
      </c>
      <c r="C78" s="137">
        <v>7200000</v>
      </c>
      <c r="D78" s="137">
        <f>C78</f>
        <v>7200000</v>
      </c>
      <c r="E78" s="137">
        <f>E79</f>
        <v>0</v>
      </c>
      <c r="F78" s="137">
        <f>F79</f>
        <v>0</v>
      </c>
      <c r="G78" s="116">
        <f>G79</f>
        <v>0</v>
      </c>
      <c r="H78" s="144"/>
      <c r="I78" s="144"/>
      <c r="J78" s="144"/>
      <c r="K78" s="144"/>
    </row>
    <row r="79" spans="1:11" s="108" customFormat="1" ht="16.5" hidden="1" customHeight="1" x14ac:dyDescent="0.25">
      <c r="A79" s="119"/>
      <c r="B79" s="120"/>
      <c r="C79" s="138"/>
      <c r="D79" s="139"/>
      <c r="E79" s="139"/>
      <c r="F79" s="139"/>
      <c r="G79" s="111"/>
      <c r="H79" s="144"/>
      <c r="I79" s="144"/>
      <c r="J79" s="144"/>
      <c r="K79" s="144"/>
    </row>
    <row r="80" spans="1:11" s="108" customFormat="1" ht="22.5" customHeight="1" x14ac:dyDescent="0.25">
      <c r="A80" s="130"/>
      <c r="B80" s="112" t="s">
        <v>131</v>
      </c>
      <c r="C80" s="136">
        <f>SUM(C46,C7,C34,C77)</f>
        <v>10442000</v>
      </c>
      <c r="D80" s="136">
        <f>SUM(D46,D7,D77,D34)</f>
        <v>9266000</v>
      </c>
      <c r="E80" s="146">
        <f>SUM(E46,E7,E77,E34)</f>
        <v>177000</v>
      </c>
      <c r="F80" s="136">
        <f>SUM(F46,F7,F77)</f>
        <v>970000</v>
      </c>
      <c r="G80" s="136">
        <v>29000</v>
      </c>
      <c r="H80" s="144"/>
      <c r="I80" s="144"/>
      <c r="J80" s="144"/>
      <c r="K80" s="144"/>
    </row>
    <row r="81" spans="1:11" s="108" customFormat="1" ht="16.5" customHeight="1" x14ac:dyDescent="0.2">
      <c r="A81" s="131"/>
      <c r="B81" s="131"/>
      <c r="C81" s="132"/>
      <c r="D81" s="133"/>
      <c r="E81" s="133"/>
      <c r="F81" s="133"/>
      <c r="G81" s="133"/>
      <c r="H81" s="144"/>
      <c r="I81" s="144"/>
      <c r="J81" s="144"/>
      <c r="K81" s="144"/>
    </row>
    <row r="82" spans="1:11" s="135" customFormat="1" ht="15.75" x14ac:dyDescent="0.25">
      <c r="A82" s="143" t="s">
        <v>147</v>
      </c>
      <c r="B82" s="134"/>
      <c r="C82" s="134"/>
      <c r="D82" s="134"/>
      <c r="E82" s="134"/>
      <c r="F82" s="134"/>
      <c r="G82" s="134"/>
      <c r="J82" s="159"/>
    </row>
  </sheetData>
  <mergeCells count="5">
    <mergeCell ref="A7:B7"/>
    <mergeCell ref="A3:G3"/>
    <mergeCell ref="A34:B34"/>
    <mergeCell ref="A46:B46"/>
    <mergeCell ref="A74:B74"/>
  </mergeCells>
  <phoneticPr fontId="0" type="noConversion"/>
  <printOptions horizontalCentered="1"/>
  <pageMargins left="0.19685039370078741" right="0.19685039370078741" top="0.27" bottom="0.39370078740157483" header="0.17" footer="0.19685039370078741"/>
  <pageSetup paperSize="9" firstPageNumber="3" orientation="landscape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/>
  </sheetViews>
  <sheetFormatPr defaultRowHeight="12.75" x14ac:dyDescent="0.2"/>
  <cols>
    <col min="1" max="1" width="38.140625" customWidth="1"/>
    <col min="2" max="2" width="69.42578125" customWidth="1"/>
  </cols>
  <sheetData>
    <row r="1" spans="1:2" ht="18" x14ac:dyDescent="0.25">
      <c r="A1" s="98" t="s">
        <v>36</v>
      </c>
    </row>
    <row r="2" spans="1:2" x14ac:dyDescent="0.2">
      <c r="A2" s="99"/>
    </row>
    <row r="3" spans="1:2" x14ac:dyDescent="0.2">
      <c r="A3" s="99"/>
    </row>
    <row r="4" spans="1:2" ht="15" x14ac:dyDescent="0.25">
      <c r="A4" s="100" t="s">
        <v>127</v>
      </c>
    </row>
    <row r="5" spans="1:2" ht="15" x14ac:dyDescent="0.25">
      <c r="A5" s="100"/>
    </row>
    <row r="6" spans="1:2" ht="15" x14ac:dyDescent="0.25">
      <c r="A6" s="100" t="s">
        <v>128</v>
      </c>
    </row>
    <row r="7" spans="1:2" x14ac:dyDescent="0.2">
      <c r="A7" s="102"/>
    </row>
    <row r="8" spans="1:2" ht="16.5" thickBot="1" x14ac:dyDescent="0.3">
      <c r="A8" s="101"/>
    </row>
    <row r="9" spans="1:2" ht="23.25" customHeight="1" x14ac:dyDescent="0.2">
      <c r="A9" s="207" t="s">
        <v>37</v>
      </c>
      <c r="B9" s="208" t="s">
        <v>90</v>
      </c>
    </row>
    <row r="10" spans="1:2" x14ac:dyDescent="0.2">
      <c r="A10" s="200"/>
      <c r="B10" s="206"/>
    </row>
    <row r="11" spans="1:2" x14ac:dyDescent="0.2">
      <c r="A11" s="198" t="s">
        <v>38</v>
      </c>
      <c r="B11" s="209" t="s">
        <v>129</v>
      </c>
    </row>
    <row r="12" spans="1:2" x14ac:dyDescent="0.2">
      <c r="A12" s="199"/>
      <c r="B12" s="210"/>
    </row>
    <row r="13" spans="1:2" x14ac:dyDescent="0.2">
      <c r="A13" s="199"/>
      <c r="B13" s="210"/>
    </row>
    <row r="14" spans="1:2" x14ac:dyDescent="0.2">
      <c r="A14" s="199"/>
      <c r="B14" s="210"/>
    </row>
    <row r="15" spans="1:2" x14ac:dyDescent="0.2">
      <c r="A15" s="199"/>
      <c r="B15" s="210"/>
    </row>
    <row r="16" spans="1:2" x14ac:dyDescent="0.2">
      <c r="A16" s="199"/>
      <c r="B16" s="210"/>
    </row>
    <row r="17" spans="1:2" x14ac:dyDescent="0.2">
      <c r="A17" s="200"/>
      <c r="B17" s="211"/>
    </row>
    <row r="18" spans="1:2" ht="106.5" customHeight="1" x14ac:dyDescent="0.2">
      <c r="A18" s="198" t="s">
        <v>39</v>
      </c>
      <c r="B18" s="201"/>
    </row>
    <row r="19" spans="1:2" x14ac:dyDescent="0.2">
      <c r="A19" s="199"/>
      <c r="B19" s="202"/>
    </row>
    <row r="20" spans="1:2" x14ac:dyDescent="0.2">
      <c r="A20" s="200"/>
      <c r="B20" s="203"/>
    </row>
    <row r="21" spans="1:2" ht="69.75" customHeight="1" x14ac:dyDescent="0.2">
      <c r="A21" s="198" t="s">
        <v>40</v>
      </c>
      <c r="B21" s="204"/>
    </row>
    <row r="22" spans="1:2" x14ac:dyDescent="0.2">
      <c r="A22" s="199"/>
      <c r="B22" s="205"/>
    </row>
    <row r="23" spans="1:2" x14ac:dyDescent="0.2">
      <c r="A23" s="199"/>
      <c r="B23" s="205"/>
    </row>
    <row r="24" spans="1:2" x14ac:dyDescent="0.2">
      <c r="A24" s="200"/>
      <c r="B24" s="206"/>
    </row>
    <row r="25" spans="1:2" ht="114" customHeight="1" x14ac:dyDescent="0.2">
      <c r="A25" s="198" t="s">
        <v>41</v>
      </c>
      <c r="B25" s="204"/>
    </row>
    <row r="26" spans="1:2" x14ac:dyDescent="0.2">
      <c r="A26" s="199"/>
      <c r="B26" s="205"/>
    </row>
    <row r="27" spans="1:2" x14ac:dyDescent="0.2">
      <c r="A27" s="200"/>
      <c r="B27" s="206"/>
    </row>
    <row r="28" spans="1:2" ht="32.25" customHeight="1" x14ac:dyDescent="0.2">
      <c r="A28" s="198" t="s">
        <v>42</v>
      </c>
      <c r="B28" s="204"/>
    </row>
    <row r="29" spans="1:2" x14ac:dyDescent="0.2">
      <c r="A29" s="199"/>
      <c r="B29" s="205"/>
    </row>
    <row r="30" spans="1:2" x14ac:dyDescent="0.2">
      <c r="A30" s="199"/>
      <c r="B30" s="205"/>
    </row>
    <row r="31" spans="1:2" x14ac:dyDescent="0.2">
      <c r="A31" s="199"/>
      <c r="B31" s="205"/>
    </row>
    <row r="32" spans="1:2" x14ac:dyDescent="0.2">
      <c r="A32" s="199"/>
      <c r="B32" s="205"/>
    </row>
    <row r="33" spans="1:2" x14ac:dyDescent="0.2">
      <c r="A33" s="200"/>
      <c r="B33" s="206"/>
    </row>
    <row r="34" spans="1:2" x14ac:dyDescent="0.2">
      <c r="A34" s="198" t="s">
        <v>43</v>
      </c>
      <c r="B34" s="204"/>
    </row>
    <row r="35" spans="1:2" x14ac:dyDescent="0.2">
      <c r="A35" s="199"/>
      <c r="B35" s="205"/>
    </row>
    <row r="36" spans="1:2" x14ac:dyDescent="0.2">
      <c r="A36" s="199"/>
      <c r="B36" s="205"/>
    </row>
    <row r="37" spans="1:2" x14ac:dyDescent="0.2">
      <c r="A37" s="199"/>
      <c r="B37" s="205"/>
    </row>
    <row r="38" spans="1:2" x14ac:dyDescent="0.2">
      <c r="A38" s="199"/>
      <c r="B38" s="205"/>
    </row>
    <row r="39" spans="1:2" ht="13.5" thickBot="1" x14ac:dyDescent="0.25">
      <c r="A39" s="212"/>
      <c r="B39" s="213"/>
    </row>
    <row r="40" spans="1:2" ht="14.25" x14ac:dyDescent="0.2">
      <c r="A40" s="103"/>
    </row>
  </sheetData>
  <mergeCells count="14">
    <mergeCell ref="A34:A39"/>
    <mergeCell ref="B34:B39"/>
    <mergeCell ref="A25:A27"/>
    <mergeCell ref="B25:B27"/>
    <mergeCell ref="A28:A33"/>
    <mergeCell ref="B28:B33"/>
    <mergeCell ref="A18:A20"/>
    <mergeCell ref="B18:B20"/>
    <mergeCell ref="A21:A24"/>
    <mergeCell ref="B21:B24"/>
    <mergeCell ref="A9:A10"/>
    <mergeCell ref="B9:B10"/>
    <mergeCell ref="A11:A17"/>
    <mergeCell ref="B11:B17"/>
  </mergeCells>
  <phoneticPr fontId="39" type="noConversion"/>
  <pageMargins left="0.35" right="0.17" top="0.35" bottom="0.36" header="0.21" footer="0.2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OPĆI DIO</vt:lpstr>
      <vt:lpstr>PLAN PRIHODA</vt:lpstr>
      <vt:lpstr>PLAN RASHODA I IZDATAKA-oš</vt:lpstr>
      <vt:lpstr>OBRAZLOŽENJE</vt:lpstr>
      <vt:lpstr>'PLAN PRIHODA'!Ispis_naslova</vt:lpstr>
      <vt:lpstr>'PLAN RASHODA I IZDATAKA-oš'!Ispis_naslova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Knjižničar</cp:lastModifiedBy>
  <cp:lastPrinted>2017-12-20T15:49:08Z</cp:lastPrinted>
  <dcterms:created xsi:type="dcterms:W3CDTF">2013-09-11T11:00:21Z</dcterms:created>
  <dcterms:modified xsi:type="dcterms:W3CDTF">2018-01-31T10:10:22Z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